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hidePivotFieldList="1"/>
  <mc:AlternateContent xmlns:mc="http://schemas.openxmlformats.org/markup-compatibility/2006">
    <mc:Choice Requires="x15">
      <x15ac:absPath xmlns:x15ac="http://schemas.microsoft.com/office/spreadsheetml/2010/11/ac" url="R:\KA-OK\13-DOKUMENTY_RAP\Spoluprace\Pracovni-skupina-AR\_podpurny-material\final\"/>
    </mc:Choice>
  </mc:AlternateContent>
  <xr:revisionPtr revIDLastSave="0" documentId="13_ncr:1_{C4B99915-6FB9-4548-B1C8-1238A9879714}" xr6:coauthVersionLast="47" xr6:coauthVersionMax="47" xr10:uidLastSave="{00000000-0000-0000-0000-000000000000}"/>
  <workbookProtection workbookAlgorithmName="SHA-512" workbookHashValue="iNvOrCOuGDg4rrF18pBCEJnMRuv12iPyMH3s3uRGx2vvgyuDVTfiObxcCA0L7CQ0YBaeH65ymYZc5zmYeUq9wg==" workbookSaltValue="q1FgruytRkJPomMsvresZg==" workbookSpinCount="100000" lockStructure="1"/>
  <bookViews>
    <workbookView xWindow="-120" yWindow="-120" windowWidth="29040" windowHeight="15840" firstSheet="5" activeTab="12" xr2:uid="{00000000-000D-0000-FFFF-FFFF00000000}"/>
  </bookViews>
  <sheets>
    <sheet name="Verze" sheetId="39" r:id="rId1"/>
    <sheet name="Tabulky" sheetId="27" r:id="rId2"/>
    <sheet name="Matice dopadu" sheetId="22" r:id="rId3"/>
    <sheet name="Katalog primárních aktiv" sheetId="23" r:id="rId4"/>
    <sheet name="Katalog podpůrných aktiv" sheetId="29" r:id="rId5"/>
    <sheet name="Vazby" sheetId="31" r:id="rId6"/>
    <sheet name="Hodnoty podpůrných aktiv" sheetId="32" r:id="rId7"/>
    <sheet name="Katalog zranitelností" sheetId="40" r:id="rId8"/>
    <sheet name="Katalog hrozeb" sheetId="41" r:id="rId9"/>
    <sheet name="Zranitelnosti vs hrozby" sheetId="42" r:id="rId10"/>
    <sheet name="Katalog rizik" sheetId="37" r:id="rId11"/>
    <sheet name="Suma rizik" sheetId="45" r:id="rId12"/>
    <sheet name="Opatření" sheetId="44" r:id="rId13"/>
    <sheet name="ciselniky" sheetId="12" state="hidden" r:id="rId14"/>
  </sheets>
  <externalReferences>
    <externalReference r:id="rId15"/>
  </externalReferences>
  <definedNames>
    <definedName name="_xlnm._FilterDatabase" localSheetId="8" hidden="1">'Katalog hrozeb'!$A$1:$I$17</definedName>
    <definedName name="_xlnm._FilterDatabase" localSheetId="10">'Katalog rizik'!$AB$2:$AH$176</definedName>
    <definedName name="_xlnm._FilterDatabase" localSheetId="12" hidden="1">Opatření!$A$1:$B$7</definedName>
    <definedName name="_xlnm._FilterDatabase" localSheetId="9" hidden="1">'Zranitelnosti vs hrozby'!$A$1:$S$12</definedName>
    <definedName name="ID_hrozby">'[1]ISMS 02.03.01'!#REF!</definedName>
  </definedNames>
  <calcPr calcId="191029"/>
  <pivotCaches>
    <pivotCache cacheId="0" r:id="rId16"/>
    <pivotCache cacheId="1" r:id="rId17"/>
    <pivotCache cacheId="2" r:id="rId18"/>
  </pivotCaches>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41" l="1"/>
  <c r="S1" i="42" s="1"/>
  <c r="C16" i="41"/>
  <c r="R1" i="42" s="1"/>
  <c r="C15" i="41"/>
  <c r="Q1" i="42" s="1"/>
  <c r="C14" i="41"/>
  <c r="P1" i="42" s="1"/>
  <c r="C13" i="41"/>
  <c r="O1" i="42" s="1"/>
  <c r="C12" i="41"/>
  <c r="N1" i="42" s="1"/>
  <c r="C11" i="41"/>
  <c r="M1" i="42" s="1"/>
  <c r="C10" i="41"/>
  <c r="L1" i="42" s="1"/>
  <c r="C9" i="41"/>
  <c r="K1" i="42" s="1"/>
  <c r="C8" i="41"/>
  <c r="J1" i="42" s="1"/>
  <c r="C7" i="41"/>
  <c r="I1" i="42" s="1"/>
  <c r="C6" i="41"/>
  <c r="H1" i="42" s="1"/>
  <c r="C5" i="41"/>
  <c r="G1" i="42" s="1"/>
  <c r="C4" i="41"/>
  <c r="F1" i="42" s="1"/>
  <c r="C3" i="41"/>
  <c r="E1" i="42" s="1"/>
  <c r="C2" i="41"/>
  <c r="D1" i="42" s="1"/>
  <c r="C12" i="40"/>
  <c r="B12" i="42" s="1"/>
  <c r="C11" i="40"/>
  <c r="B11" i="42" s="1"/>
  <c r="C10" i="40"/>
  <c r="B10" i="42" s="1"/>
  <c r="C9" i="40"/>
  <c r="B9" i="42" s="1"/>
  <c r="C8" i="40"/>
  <c r="B8" i="42" s="1"/>
  <c r="C7" i="40"/>
  <c r="B7" i="42" s="1"/>
  <c r="C6" i="40"/>
  <c r="B6" i="42" s="1"/>
  <c r="C5" i="40"/>
  <c r="B5" i="42" s="1"/>
  <c r="C4" i="40"/>
  <c r="B4" i="42" s="1"/>
  <c r="C3" i="40"/>
  <c r="B3" i="42" s="1"/>
  <c r="C2" i="40"/>
  <c r="B2" i="42" s="1"/>
  <c r="B6" i="31"/>
  <c r="B5" i="31"/>
  <c r="B6" i="32"/>
  <c r="B5" i="32"/>
  <c r="C5" i="32" l="1"/>
  <c r="C6" i="32"/>
  <c r="C5" i="31"/>
  <c r="C6" i="31"/>
  <c r="C2" i="23" l="1"/>
  <c r="E2" i="29"/>
  <c r="E3" i="29"/>
  <c r="H3" i="32" l="1"/>
  <c r="D3" i="31" l="1"/>
  <c r="H5" i="32" l="1"/>
  <c r="D5" i="32" s="1"/>
  <c r="G2" i="29" s="1"/>
  <c r="H6" i="32"/>
  <c r="D6" i="32" s="1"/>
  <c r="G3" i="29" s="1"/>
  <c r="AB212" i="37" l="1"/>
  <c r="AG212" i="37" s="1"/>
  <c r="AB206" i="37"/>
  <c r="AG206" i="37" s="1"/>
  <c r="AB186" i="37"/>
  <c r="AG186" i="37" s="1"/>
  <c r="AB179" i="37"/>
  <c r="AG179" i="37" s="1"/>
  <c r="AB166" i="37"/>
  <c r="AG166" i="37" s="1"/>
  <c r="AB146" i="37"/>
  <c r="AG146" i="37" s="1"/>
  <c r="AB140" i="37"/>
  <c r="AG140" i="37" s="1"/>
  <c r="AB133" i="37"/>
  <c r="AG133" i="37" s="1"/>
  <c r="Q210" i="37"/>
  <c r="V210" i="37" s="1"/>
  <c r="Q196" i="37"/>
  <c r="V196" i="37" s="1"/>
  <c r="Q190" i="37"/>
  <c r="V190" i="37" s="1"/>
  <c r="Q164" i="37"/>
  <c r="V164" i="37" s="1"/>
  <c r="Q144" i="37"/>
  <c r="V144" i="37" s="1"/>
  <c r="AB192" i="37"/>
  <c r="AG192" i="37" s="1"/>
  <c r="AB159" i="37"/>
  <c r="AG159" i="37" s="1"/>
  <c r="AB132" i="37"/>
  <c r="AG132" i="37" s="1"/>
  <c r="AB119" i="37"/>
  <c r="AG119" i="37" s="1"/>
  <c r="Q203" i="37"/>
  <c r="V203" i="37" s="1"/>
  <c r="Q137" i="37"/>
  <c r="V137" i="37" s="1"/>
  <c r="AB211" i="37"/>
  <c r="AG211" i="37" s="1"/>
  <c r="AB197" i="37"/>
  <c r="AG197" i="37" s="1"/>
  <c r="AB191" i="37"/>
  <c r="AG191" i="37" s="1"/>
  <c r="AB165" i="37"/>
  <c r="AG165" i="37" s="1"/>
  <c r="AB145" i="37"/>
  <c r="AG145" i="37" s="1"/>
  <c r="AB139" i="37"/>
  <c r="AG139" i="37" s="1"/>
  <c r="Q209" i="37"/>
  <c r="V209" i="37" s="1"/>
  <c r="Q195" i="37"/>
  <c r="V195" i="37" s="1"/>
  <c r="Q189" i="37"/>
  <c r="V189" i="37" s="1"/>
  <c r="Q156" i="37"/>
  <c r="V156" i="37" s="1"/>
  <c r="Q150" i="37"/>
  <c r="V150" i="37" s="1"/>
  <c r="Q129" i="37"/>
  <c r="V129" i="37" s="1"/>
  <c r="Q109" i="37"/>
  <c r="V109" i="37" s="1"/>
  <c r="AB143" i="37"/>
  <c r="AG143" i="37" s="1"/>
  <c r="Q193" i="37"/>
  <c r="V193" i="37" s="1"/>
  <c r="Q167" i="37"/>
  <c r="V167" i="37" s="1"/>
  <c r="AB184" i="37"/>
  <c r="AG184" i="37" s="1"/>
  <c r="AB158" i="37"/>
  <c r="AG158" i="37" s="1"/>
  <c r="AB152" i="37"/>
  <c r="AG152" i="37" s="1"/>
  <c r="AB131" i="37"/>
  <c r="AG131" i="37" s="1"/>
  <c r="AB125" i="37"/>
  <c r="AG125" i="37" s="1"/>
  <c r="Q175" i="37"/>
  <c r="V175" i="37" s="1"/>
  <c r="Q136" i="37"/>
  <c r="V136" i="37" s="1"/>
  <c r="Q115" i="37"/>
  <c r="V115" i="37" s="1"/>
  <c r="AB176" i="37"/>
  <c r="AG176" i="37" s="1"/>
  <c r="AB183" i="37"/>
  <c r="AG183" i="37" s="1"/>
  <c r="AB177" i="37"/>
  <c r="AG177" i="37" s="1"/>
  <c r="AB170" i="37"/>
  <c r="AG170" i="37" s="1"/>
  <c r="AB117" i="37"/>
  <c r="AG117" i="37" s="1"/>
  <c r="AB111" i="37"/>
  <c r="AG111" i="37" s="1"/>
  <c r="Q208" i="37"/>
  <c r="V208" i="37" s="1"/>
  <c r="Q181" i="37"/>
  <c r="V181" i="37" s="1"/>
  <c r="Q168" i="37"/>
  <c r="V168" i="37" s="1"/>
  <c r="Q162" i="37"/>
  <c r="V162" i="37" s="1"/>
  <c r="Q142" i="37"/>
  <c r="V142" i="37" s="1"/>
  <c r="Q122" i="37"/>
  <c r="V122" i="37" s="1"/>
  <c r="AB116" i="37"/>
  <c r="AG116" i="37" s="1"/>
  <c r="Q207" i="37"/>
  <c r="V207" i="37" s="1"/>
  <c r="Q127" i="37"/>
  <c r="V127" i="37" s="1"/>
  <c r="AB210" i="37"/>
  <c r="AG210" i="37" s="1"/>
  <c r="AB196" i="37"/>
  <c r="AG196" i="37" s="1"/>
  <c r="AB190" i="37"/>
  <c r="AG190" i="37" s="1"/>
  <c r="AB164" i="37"/>
  <c r="AG164" i="37" s="1"/>
  <c r="AB144" i="37"/>
  <c r="AG144" i="37" s="1"/>
  <c r="Q201" i="37"/>
  <c r="V201" i="37" s="1"/>
  <c r="Q194" i="37"/>
  <c r="V194" i="37" s="1"/>
  <c r="Q155" i="37"/>
  <c r="V155" i="37" s="1"/>
  <c r="Q128" i="37"/>
  <c r="V128" i="37" s="1"/>
  <c r="Q108" i="37"/>
  <c r="V108" i="37" s="1"/>
  <c r="AB182" i="37"/>
  <c r="AG182" i="37" s="1"/>
  <c r="AB169" i="37"/>
  <c r="AG169" i="37" s="1"/>
  <c r="AB203" i="37"/>
  <c r="AG203" i="37" s="1"/>
  <c r="AB157" i="37"/>
  <c r="AG157" i="37" s="1"/>
  <c r="AB137" i="37"/>
  <c r="AG137" i="37" s="1"/>
  <c r="AB130" i="37"/>
  <c r="AG130" i="37" s="1"/>
  <c r="Q187" i="37"/>
  <c r="V187" i="37" s="1"/>
  <c r="Q180" i="37"/>
  <c r="V180" i="37" s="1"/>
  <c r="Q141" i="37"/>
  <c r="V141" i="37" s="1"/>
  <c r="Q114" i="37"/>
  <c r="V114" i="37" s="1"/>
  <c r="AB123" i="37"/>
  <c r="AG123" i="37" s="1"/>
  <c r="AB209" i="37"/>
  <c r="AG209" i="37" s="1"/>
  <c r="AB195" i="37"/>
  <c r="AG195" i="37" s="1"/>
  <c r="AB189" i="37"/>
  <c r="AG189" i="37" s="1"/>
  <c r="AB156" i="37"/>
  <c r="AG156" i="37" s="1"/>
  <c r="AB150" i="37"/>
  <c r="AG150" i="37" s="1"/>
  <c r="AB129" i="37"/>
  <c r="AG129" i="37" s="1"/>
  <c r="AB109" i="37"/>
  <c r="AG109" i="37" s="1"/>
  <c r="Q200" i="37"/>
  <c r="V200" i="37" s="1"/>
  <c r="Q173" i="37"/>
  <c r="V173" i="37" s="1"/>
  <c r="Q154" i="37"/>
  <c r="V154" i="37" s="1"/>
  <c r="Q147" i="37"/>
  <c r="V147" i="37" s="1"/>
  <c r="Q113" i="37"/>
  <c r="V113" i="37" s="1"/>
  <c r="AB194" i="37"/>
  <c r="AG194" i="37" s="1"/>
  <c r="AB108" i="37"/>
  <c r="AG108" i="37" s="1"/>
  <c r="Q178" i="37"/>
  <c r="V178" i="37" s="1"/>
  <c r="Q153" i="37"/>
  <c r="V153" i="37" s="1"/>
  <c r="AB175" i="37"/>
  <c r="AG175" i="37" s="1"/>
  <c r="AB136" i="37"/>
  <c r="AG136" i="37" s="1"/>
  <c r="AB115" i="37"/>
  <c r="AG115" i="37" s="1"/>
  <c r="Q212" i="37"/>
  <c r="V212" i="37" s="1"/>
  <c r="Q206" i="37"/>
  <c r="V206" i="37" s="1"/>
  <c r="Q186" i="37"/>
  <c r="V186" i="37" s="1"/>
  <c r="Q179" i="37"/>
  <c r="V179" i="37" s="1"/>
  <c r="Q166" i="37"/>
  <c r="V166" i="37" s="1"/>
  <c r="Q146" i="37"/>
  <c r="V146" i="37" s="1"/>
  <c r="Q140" i="37"/>
  <c r="V140" i="37" s="1"/>
  <c r="Q133" i="37"/>
  <c r="V133" i="37" s="1"/>
  <c r="AB208" i="37"/>
  <c r="AG208" i="37" s="1"/>
  <c r="AB181" i="37"/>
  <c r="AG181" i="37" s="1"/>
  <c r="AB168" i="37"/>
  <c r="AG168" i="37" s="1"/>
  <c r="AB162" i="37"/>
  <c r="AG162" i="37" s="1"/>
  <c r="AB142" i="37"/>
  <c r="AG142" i="37" s="1"/>
  <c r="AB122" i="37"/>
  <c r="AG122" i="37" s="1"/>
  <c r="Q199" i="37"/>
  <c r="V199" i="37" s="1"/>
  <c r="Q192" i="37"/>
  <c r="V192" i="37" s="1"/>
  <c r="Q159" i="37"/>
  <c r="V159" i="37" s="1"/>
  <c r="Q132" i="37"/>
  <c r="V132" i="37" s="1"/>
  <c r="Q126" i="37"/>
  <c r="V126" i="37" s="1"/>
  <c r="Q119" i="37"/>
  <c r="V119" i="37" s="1"/>
  <c r="AB201" i="37"/>
  <c r="AG201" i="37" s="1"/>
  <c r="AB155" i="37"/>
  <c r="AG155" i="37" s="1"/>
  <c r="AB128" i="37"/>
  <c r="AG128" i="37" s="1"/>
  <c r="Q205" i="37"/>
  <c r="V205" i="37" s="1"/>
  <c r="AB187" i="37"/>
  <c r="AG187" i="37" s="1"/>
  <c r="AB180" i="37"/>
  <c r="AG180" i="37" s="1"/>
  <c r="AB141" i="37"/>
  <c r="AG141" i="37" s="1"/>
  <c r="AB114" i="37"/>
  <c r="AG114" i="37" s="1"/>
  <c r="Q211" i="37"/>
  <c r="V211" i="37" s="1"/>
  <c r="Q197" i="37"/>
  <c r="V197" i="37" s="1"/>
  <c r="Q191" i="37"/>
  <c r="V191" i="37" s="1"/>
  <c r="Q165" i="37"/>
  <c r="V165" i="37" s="1"/>
  <c r="Q145" i="37"/>
  <c r="V145" i="37" s="1"/>
  <c r="Q139" i="37"/>
  <c r="V139" i="37" s="1"/>
  <c r="AB199" i="37"/>
  <c r="AG199" i="37" s="1"/>
  <c r="AB207" i="37"/>
  <c r="AG207" i="37" s="1"/>
  <c r="AB193" i="37"/>
  <c r="AG193" i="37" s="1"/>
  <c r="AB167" i="37"/>
  <c r="AG167" i="37" s="1"/>
  <c r="AB127" i="37"/>
  <c r="AG127" i="37" s="1"/>
  <c r="Q184" i="37"/>
  <c r="V184" i="37" s="1"/>
  <c r="Q158" i="37"/>
  <c r="V158" i="37" s="1"/>
  <c r="Q152" i="37"/>
  <c r="V152" i="37" s="1"/>
  <c r="Q131" i="37"/>
  <c r="V131" i="37" s="1"/>
  <c r="Q125" i="37"/>
  <c r="V125" i="37" s="1"/>
  <c r="AB126" i="37"/>
  <c r="AG126" i="37" s="1"/>
  <c r="Q157" i="37"/>
  <c r="V157" i="37" s="1"/>
  <c r="Q130" i="37"/>
  <c r="V130" i="37" s="1"/>
  <c r="AB200" i="37"/>
  <c r="AG200" i="37" s="1"/>
  <c r="AB173" i="37"/>
  <c r="AG173" i="37" s="1"/>
  <c r="AB154" i="37"/>
  <c r="AG154" i="37" s="1"/>
  <c r="AB147" i="37"/>
  <c r="AG147" i="37" s="1"/>
  <c r="AB113" i="37"/>
  <c r="AG113" i="37" s="1"/>
  <c r="Q183" i="37"/>
  <c r="V183" i="37" s="1"/>
  <c r="Q177" i="37"/>
  <c r="V177" i="37" s="1"/>
  <c r="Q170" i="37"/>
  <c r="V170" i="37" s="1"/>
  <c r="Q117" i="37"/>
  <c r="V117" i="37" s="1"/>
  <c r="Q111" i="37"/>
  <c r="V111" i="37" s="1"/>
  <c r="AB205" i="37"/>
  <c r="AG205" i="37" s="1"/>
  <c r="Q143" i="37"/>
  <c r="V143" i="37" s="1"/>
  <c r="AB112" i="37"/>
  <c r="AG112" i="37" s="1"/>
  <c r="Q176" i="37"/>
  <c r="V176" i="37" s="1"/>
  <c r="Q112" i="37"/>
  <c r="V112" i="37" s="1"/>
  <c r="AB153" i="37"/>
  <c r="AG153" i="37" s="1"/>
  <c r="Q123" i="37"/>
  <c r="V123" i="37" s="1"/>
  <c r="Q182" i="37"/>
  <c r="V182" i="37" s="1"/>
  <c r="Q169" i="37"/>
  <c r="V169" i="37" s="1"/>
  <c r="Q116" i="37"/>
  <c r="V116" i="37" s="1"/>
  <c r="AB178" i="37"/>
  <c r="AG178" i="37" s="1"/>
  <c r="Q118" i="37"/>
  <c r="V118" i="37" s="1"/>
  <c r="AB118" i="37"/>
  <c r="AG118" i="37" s="1"/>
  <c r="C115" i="37"/>
  <c r="J115" i="37" s="1"/>
  <c r="C136" i="37"/>
  <c r="J136" i="37" s="1"/>
  <c r="C175" i="37"/>
  <c r="J175" i="37" s="1"/>
  <c r="C181" i="37"/>
  <c r="J181" i="37" s="1"/>
  <c r="C109" i="37"/>
  <c r="J109" i="37" s="1"/>
  <c r="C129" i="37"/>
  <c r="J129" i="37" s="1"/>
  <c r="C150" i="37"/>
  <c r="J150" i="37" s="1"/>
  <c r="C156" i="37"/>
  <c r="J156" i="37" s="1"/>
  <c r="C189" i="37"/>
  <c r="J189" i="37" s="1"/>
  <c r="C195" i="37"/>
  <c r="J195" i="37" s="1"/>
  <c r="C209" i="37"/>
  <c r="J209" i="37" s="1"/>
  <c r="C194" i="37"/>
  <c r="J194" i="37" s="1"/>
  <c r="C116" i="37"/>
  <c r="J116" i="37" s="1"/>
  <c r="C123" i="37"/>
  <c r="J123" i="37" s="1"/>
  <c r="C143" i="37"/>
  <c r="J143" i="37" s="1"/>
  <c r="C169" i="37"/>
  <c r="J169" i="37" s="1"/>
  <c r="C176" i="37"/>
  <c r="J176" i="37" s="1"/>
  <c r="C182" i="37"/>
  <c r="J182" i="37" s="1"/>
  <c r="C130" i="37"/>
  <c r="J130" i="37" s="1"/>
  <c r="C137" i="37"/>
  <c r="J137" i="37" s="1"/>
  <c r="C157" i="37"/>
  <c r="J157" i="37" s="1"/>
  <c r="C203" i="37"/>
  <c r="J203" i="37" s="1"/>
  <c r="C146" i="37"/>
  <c r="J146" i="37" s="1"/>
  <c r="C166" i="37"/>
  <c r="J166" i="37" s="1"/>
  <c r="C212" i="37"/>
  <c r="J212" i="37" s="1"/>
  <c r="C144" i="37"/>
  <c r="J144" i="37" s="1"/>
  <c r="C164" i="37"/>
  <c r="J164" i="37" s="1"/>
  <c r="C190" i="37"/>
  <c r="J190" i="37" s="1"/>
  <c r="C196" i="37"/>
  <c r="J196" i="37" s="1"/>
  <c r="C210" i="37"/>
  <c r="J210" i="37" s="1"/>
  <c r="C133" i="37"/>
  <c r="J133" i="37" s="1"/>
  <c r="C162" i="37"/>
  <c r="J162" i="37" s="1"/>
  <c r="C111" i="37"/>
  <c r="J111" i="37" s="1"/>
  <c r="C117" i="37"/>
  <c r="J117" i="37" s="1"/>
  <c r="C170" i="37"/>
  <c r="J170" i="37" s="1"/>
  <c r="C177" i="37"/>
  <c r="J177" i="37" s="1"/>
  <c r="C183" i="37"/>
  <c r="J183" i="37" s="1"/>
  <c r="C186" i="37"/>
  <c r="J186" i="37" s="1"/>
  <c r="C155" i="37"/>
  <c r="J155" i="37" s="1"/>
  <c r="C122" i="37"/>
  <c r="J122" i="37" s="1"/>
  <c r="C208" i="37"/>
  <c r="J208" i="37" s="1"/>
  <c r="C125" i="37"/>
  <c r="J125" i="37" s="1"/>
  <c r="C131" i="37"/>
  <c r="J131" i="37" s="1"/>
  <c r="C152" i="37"/>
  <c r="J152" i="37" s="1"/>
  <c r="C158" i="37"/>
  <c r="J158" i="37" s="1"/>
  <c r="C184" i="37"/>
  <c r="J184" i="37" s="1"/>
  <c r="C140" i="37"/>
  <c r="J140" i="37" s="1"/>
  <c r="C201" i="37"/>
  <c r="J201" i="37" s="1"/>
  <c r="C168" i="37"/>
  <c r="J168" i="37" s="1"/>
  <c r="C139" i="37"/>
  <c r="J139" i="37" s="1"/>
  <c r="C145" i="37"/>
  <c r="J145" i="37" s="1"/>
  <c r="C165" i="37"/>
  <c r="J165" i="37" s="1"/>
  <c r="C191" i="37"/>
  <c r="J191" i="37" s="1"/>
  <c r="C197" i="37"/>
  <c r="J197" i="37" s="1"/>
  <c r="C211" i="37"/>
  <c r="J211" i="37" s="1"/>
  <c r="C112" i="37"/>
  <c r="J112" i="37" s="1"/>
  <c r="C118" i="37"/>
  <c r="J118" i="37" s="1"/>
  <c r="C153" i="37"/>
  <c r="J153" i="37" s="1"/>
  <c r="C178" i="37"/>
  <c r="J178" i="37" s="1"/>
  <c r="C205" i="37"/>
  <c r="J205" i="37" s="1"/>
  <c r="C119" i="37"/>
  <c r="J119" i="37" s="1"/>
  <c r="C126" i="37"/>
  <c r="J126" i="37" s="1"/>
  <c r="C132" i="37"/>
  <c r="J132" i="37" s="1"/>
  <c r="C159" i="37"/>
  <c r="J159" i="37" s="1"/>
  <c r="C192" i="37"/>
  <c r="J192" i="37" s="1"/>
  <c r="C199" i="37"/>
  <c r="J199" i="37" s="1"/>
  <c r="C179" i="37"/>
  <c r="J179" i="37" s="1"/>
  <c r="C206" i="37"/>
  <c r="J206" i="37" s="1"/>
  <c r="C113" i="37"/>
  <c r="J113" i="37" s="1"/>
  <c r="C147" i="37"/>
  <c r="J147" i="37" s="1"/>
  <c r="C154" i="37"/>
  <c r="J154" i="37" s="1"/>
  <c r="C173" i="37"/>
  <c r="J173" i="37" s="1"/>
  <c r="C200" i="37"/>
  <c r="J200" i="37" s="1"/>
  <c r="C108" i="37"/>
  <c r="J108" i="37" s="1"/>
  <c r="C127" i="37"/>
  <c r="J127" i="37" s="1"/>
  <c r="C167" i="37"/>
  <c r="J167" i="37" s="1"/>
  <c r="C193" i="37"/>
  <c r="J193" i="37" s="1"/>
  <c r="C207" i="37"/>
  <c r="J207" i="37" s="1"/>
  <c r="C128" i="37"/>
  <c r="J128" i="37" s="1"/>
  <c r="C114" i="37"/>
  <c r="J114" i="37" s="1"/>
  <c r="C141" i="37"/>
  <c r="J141" i="37" s="1"/>
  <c r="C180" i="37"/>
  <c r="J180" i="37" s="1"/>
  <c r="C187" i="37"/>
  <c r="J187" i="37" s="1"/>
  <c r="C142" i="37"/>
  <c r="J142" i="37" s="1"/>
  <c r="AB106" i="37"/>
  <c r="AG106" i="37" s="1"/>
  <c r="AB92" i="37"/>
  <c r="AG92" i="37" s="1"/>
  <c r="AB86" i="37"/>
  <c r="AG86" i="37" s="1"/>
  <c r="AB60" i="37"/>
  <c r="AG60" i="37" s="1"/>
  <c r="AB40" i="37"/>
  <c r="AG40" i="37" s="1"/>
  <c r="AB34" i="37"/>
  <c r="AG34" i="37" s="1"/>
  <c r="Q104" i="37"/>
  <c r="V104" i="37" s="1"/>
  <c r="Q90" i="37"/>
  <c r="V90" i="37" s="1"/>
  <c r="Q84" i="37"/>
  <c r="V84" i="37" s="1"/>
  <c r="Q51" i="37"/>
  <c r="V51" i="37" s="1"/>
  <c r="Q45" i="37"/>
  <c r="V45" i="37" s="1"/>
  <c r="Q24" i="37"/>
  <c r="V24" i="37" s="1"/>
  <c r="Q4" i="37"/>
  <c r="V4" i="37" s="1"/>
  <c r="AB79" i="37"/>
  <c r="AG79" i="37" s="1"/>
  <c r="AB53" i="37"/>
  <c r="AG53" i="37" s="1"/>
  <c r="AB20" i="37"/>
  <c r="AG20" i="37" s="1"/>
  <c r="AB105" i="37"/>
  <c r="AG105" i="37" s="1"/>
  <c r="AB91" i="37"/>
  <c r="AG91" i="37" s="1"/>
  <c r="AB85" i="37"/>
  <c r="AG85" i="37" s="1"/>
  <c r="AB59" i="37"/>
  <c r="AG59" i="37" s="1"/>
  <c r="AB39" i="37"/>
  <c r="AG39" i="37" s="1"/>
  <c r="Q96" i="37"/>
  <c r="V96" i="37" s="1"/>
  <c r="Q89" i="37"/>
  <c r="V89" i="37" s="1"/>
  <c r="Q50" i="37"/>
  <c r="V50" i="37" s="1"/>
  <c r="Q23" i="37"/>
  <c r="V23" i="37" s="1"/>
  <c r="Q3" i="37"/>
  <c r="V3" i="37" s="1"/>
  <c r="AB103" i="37"/>
  <c r="AG103" i="37" s="1"/>
  <c r="AB37" i="37"/>
  <c r="AG37" i="37" s="1"/>
  <c r="Q54" i="37"/>
  <c r="V54" i="37" s="1"/>
  <c r="Q21" i="37"/>
  <c r="V21" i="37" s="1"/>
  <c r="AB98" i="37"/>
  <c r="AG98" i="37" s="1"/>
  <c r="AB52" i="37"/>
  <c r="AG52" i="37" s="1"/>
  <c r="AB32" i="37"/>
  <c r="AG32" i="37" s="1"/>
  <c r="AB25" i="37"/>
  <c r="AG25" i="37" s="1"/>
  <c r="Q82" i="37"/>
  <c r="V82" i="37" s="1"/>
  <c r="Q75" i="37"/>
  <c r="V75" i="37" s="1"/>
  <c r="Q36" i="37"/>
  <c r="V36" i="37" s="1"/>
  <c r="Q9" i="37"/>
  <c r="V9" i="37" s="1"/>
  <c r="AB77" i="37"/>
  <c r="AG77" i="37" s="1"/>
  <c r="AB71" i="37"/>
  <c r="AG71" i="37" s="1"/>
  <c r="AB64" i="37"/>
  <c r="AG64" i="37" s="1"/>
  <c r="AB38" i="37"/>
  <c r="AG38" i="37" s="1"/>
  <c r="AB18" i="37"/>
  <c r="AG18" i="37" s="1"/>
  <c r="AB11" i="37"/>
  <c r="AG11" i="37" s="1"/>
  <c r="Q102" i="37"/>
  <c r="V102" i="37" s="1"/>
  <c r="Q88" i="37"/>
  <c r="V88" i="37" s="1"/>
  <c r="Q62" i="37"/>
  <c r="V62" i="37" s="1"/>
  <c r="Q22" i="37"/>
  <c r="V22" i="37" s="1"/>
  <c r="Q8" i="37"/>
  <c r="V8" i="37" s="1"/>
  <c r="AB57" i="37"/>
  <c r="AG57" i="37" s="1"/>
  <c r="AB104" i="37"/>
  <c r="AG104" i="37" s="1"/>
  <c r="AB90" i="37"/>
  <c r="AG90" i="37" s="1"/>
  <c r="AB84" i="37"/>
  <c r="AG84" i="37" s="1"/>
  <c r="AB51" i="37"/>
  <c r="AG51" i="37" s="1"/>
  <c r="AB45" i="37"/>
  <c r="AG45" i="37" s="1"/>
  <c r="AB24" i="37"/>
  <c r="AG24" i="37" s="1"/>
  <c r="AB4" i="37"/>
  <c r="AG4" i="37" s="1"/>
  <c r="Q95" i="37"/>
  <c r="V95" i="37" s="1"/>
  <c r="Q68" i="37"/>
  <c r="V68" i="37" s="1"/>
  <c r="Q49" i="37"/>
  <c r="V49" i="37" s="1"/>
  <c r="Q42" i="37"/>
  <c r="V42" i="37" s="1"/>
  <c r="AB63" i="37"/>
  <c r="AG63" i="37" s="1"/>
  <c r="Q87" i="37"/>
  <c r="V87" i="37" s="1"/>
  <c r="AB70" i="37"/>
  <c r="AG70" i="37" s="1"/>
  <c r="AB31" i="37"/>
  <c r="AG31" i="37" s="1"/>
  <c r="AB10" i="37"/>
  <c r="AG10" i="37" s="1"/>
  <c r="Q107" i="37"/>
  <c r="V107" i="37" s="1"/>
  <c r="Q101" i="37"/>
  <c r="V101" i="37" s="1"/>
  <c r="Q81" i="37"/>
  <c r="V81" i="37" s="1"/>
  <c r="Q74" i="37"/>
  <c r="V74" i="37" s="1"/>
  <c r="Q61" i="37"/>
  <c r="V61" i="37" s="1"/>
  <c r="Q41" i="37"/>
  <c r="V41" i="37" s="1"/>
  <c r="Q35" i="37"/>
  <c r="V35" i="37" s="1"/>
  <c r="Q28" i="37"/>
  <c r="V28" i="37" s="1"/>
  <c r="AB76" i="37"/>
  <c r="AG76" i="37" s="1"/>
  <c r="AB17" i="37"/>
  <c r="AG17" i="37" s="1"/>
  <c r="Q94" i="37"/>
  <c r="V94" i="37" s="1"/>
  <c r="Q27" i="37"/>
  <c r="V27" i="37" s="1"/>
  <c r="AB96" i="37"/>
  <c r="AG96" i="37" s="1"/>
  <c r="AB89" i="37"/>
  <c r="AG89" i="37" s="1"/>
  <c r="AB50" i="37"/>
  <c r="AG50" i="37" s="1"/>
  <c r="AB23" i="37"/>
  <c r="AG23" i="37" s="1"/>
  <c r="AB3" i="37"/>
  <c r="AG3" i="37" s="1"/>
  <c r="Q100" i="37"/>
  <c r="V100" i="37" s="1"/>
  <c r="Q73" i="37"/>
  <c r="V73" i="37" s="1"/>
  <c r="Q48" i="37"/>
  <c r="V48" i="37" s="1"/>
  <c r="Q13" i="37"/>
  <c r="V13" i="37" s="1"/>
  <c r="Q7" i="37"/>
  <c r="V7" i="37" s="1"/>
  <c r="AB95" i="37"/>
  <c r="AG95" i="37" s="1"/>
  <c r="AB68" i="37"/>
  <c r="AG68" i="37" s="1"/>
  <c r="AB42" i="37"/>
  <c r="AG42" i="37" s="1"/>
  <c r="AB82" i="37"/>
  <c r="AG82" i="37" s="1"/>
  <c r="AB75" i="37"/>
  <c r="AG75" i="37" s="1"/>
  <c r="AB36" i="37"/>
  <c r="AG36" i="37" s="1"/>
  <c r="AB9" i="37"/>
  <c r="AG9" i="37" s="1"/>
  <c r="Q106" i="37"/>
  <c r="V106" i="37" s="1"/>
  <c r="Q92" i="37"/>
  <c r="V92" i="37" s="1"/>
  <c r="Q86" i="37"/>
  <c r="V86" i="37" s="1"/>
  <c r="Q60" i="37"/>
  <c r="V60" i="37" s="1"/>
  <c r="Q40" i="37"/>
  <c r="V40" i="37" s="1"/>
  <c r="Q34" i="37"/>
  <c r="V34" i="37" s="1"/>
  <c r="AB102" i="37"/>
  <c r="AG102" i="37" s="1"/>
  <c r="AB88" i="37"/>
  <c r="AG88" i="37" s="1"/>
  <c r="AB62" i="37"/>
  <c r="AG62" i="37" s="1"/>
  <c r="AB22" i="37"/>
  <c r="AG22" i="37" s="1"/>
  <c r="Q79" i="37"/>
  <c r="V79" i="37" s="1"/>
  <c r="Q53" i="37"/>
  <c r="V53" i="37" s="1"/>
  <c r="Q47" i="37"/>
  <c r="V47" i="37" s="1"/>
  <c r="Q26" i="37"/>
  <c r="V26" i="37" s="1"/>
  <c r="Q20" i="37"/>
  <c r="V20" i="37" s="1"/>
  <c r="AB49" i="37"/>
  <c r="AG49" i="37" s="1"/>
  <c r="AB8" i="37"/>
  <c r="AG8" i="37" s="1"/>
  <c r="AB107" i="37"/>
  <c r="AG107" i="37" s="1"/>
  <c r="AB101" i="37"/>
  <c r="AG101" i="37" s="1"/>
  <c r="AB81" i="37"/>
  <c r="AG81" i="37" s="1"/>
  <c r="AB74" i="37"/>
  <c r="AG74" i="37" s="1"/>
  <c r="AB61" i="37"/>
  <c r="AG61" i="37" s="1"/>
  <c r="AB41" i="37"/>
  <c r="AG41" i="37" s="1"/>
  <c r="AB35" i="37"/>
  <c r="AG35" i="37" s="1"/>
  <c r="AB28" i="37"/>
  <c r="AG28" i="37" s="1"/>
  <c r="Q105" i="37"/>
  <c r="V105" i="37" s="1"/>
  <c r="Q91" i="37"/>
  <c r="V91" i="37" s="1"/>
  <c r="Q85" i="37"/>
  <c r="V85" i="37" s="1"/>
  <c r="Q59" i="37"/>
  <c r="V59" i="37" s="1"/>
  <c r="Q39" i="37"/>
  <c r="V39" i="37" s="1"/>
  <c r="AB94" i="37"/>
  <c r="AG94" i="37" s="1"/>
  <c r="AB87" i="37"/>
  <c r="AG87" i="37" s="1"/>
  <c r="AB54" i="37"/>
  <c r="AG54" i="37" s="1"/>
  <c r="AB27" i="37"/>
  <c r="AG27" i="37" s="1"/>
  <c r="AB21" i="37"/>
  <c r="AG21" i="37" s="1"/>
  <c r="AB14" i="37"/>
  <c r="AG14" i="37" s="1"/>
  <c r="Q98" i="37"/>
  <c r="V98" i="37" s="1"/>
  <c r="Q52" i="37"/>
  <c r="V52" i="37" s="1"/>
  <c r="Q32" i="37"/>
  <c r="V32" i="37" s="1"/>
  <c r="Q25" i="37"/>
  <c r="V25" i="37" s="1"/>
  <c r="AB47" i="37"/>
  <c r="AG47" i="37" s="1"/>
  <c r="AB26" i="37"/>
  <c r="AG26" i="37" s="1"/>
  <c r="AB100" i="37"/>
  <c r="AG100" i="37" s="1"/>
  <c r="AB73" i="37"/>
  <c r="AG73" i="37" s="1"/>
  <c r="AB48" i="37"/>
  <c r="AG48" i="37" s="1"/>
  <c r="AB13" i="37"/>
  <c r="AG13" i="37" s="1"/>
  <c r="AB7" i="37"/>
  <c r="AG7" i="37" s="1"/>
  <c r="Q77" i="37"/>
  <c r="V77" i="37" s="1"/>
  <c r="Q71" i="37"/>
  <c r="V71" i="37" s="1"/>
  <c r="Q64" i="37"/>
  <c r="V64" i="37" s="1"/>
  <c r="Q38" i="37"/>
  <c r="V38" i="37" s="1"/>
  <c r="Q18" i="37"/>
  <c r="V18" i="37" s="1"/>
  <c r="Q11" i="37"/>
  <c r="V11" i="37" s="1"/>
  <c r="Q17" i="37"/>
  <c r="V17" i="37" s="1"/>
  <c r="Q14" i="37"/>
  <c r="V14" i="37" s="1"/>
  <c r="Q12" i="37"/>
  <c r="V12" i="37" s="1"/>
  <c r="AB72" i="37"/>
  <c r="AG72" i="37" s="1"/>
  <c r="Q76" i="37"/>
  <c r="V76" i="37" s="1"/>
  <c r="Q72" i="37"/>
  <c r="V72" i="37" s="1"/>
  <c r="Q37" i="37"/>
  <c r="V37" i="37" s="1"/>
  <c r="Q103" i="37"/>
  <c r="V103" i="37" s="1"/>
  <c r="Q31" i="37"/>
  <c r="V31" i="37" s="1"/>
  <c r="AB78" i="37"/>
  <c r="AG78" i="37" s="1"/>
  <c r="Q78" i="37"/>
  <c r="V78" i="37" s="1"/>
  <c r="Q10" i="37"/>
  <c r="V10" i="37" s="1"/>
  <c r="Q6" i="37"/>
  <c r="V6" i="37" s="1"/>
  <c r="Q65" i="37"/>
  <c r="V65" i="37" s="1"/>
  <c r="AB12" i="37"/>
  <c r="AG12" i="37" s="1"/>
  <c r="Q57" i="37"/>
  <c r="V57" i="37" s="1"/>
  <c r="AB65" i="37"/>
  <c r="AG65" i="37" s="1"/>
  <c r="Q70" i="37"/>
  <c r="V70" i="37" s="1"/>
  <c r="Q63" i="37"/>
  <c r="V63" i="37" s="1"/>
  <c r="AB6" i="37"/>
  <c r="AG6" i="37" s="1"/>
  <c r="C17" i="37"/>
  <c r="J17" i="37" s="1"/>
  <c r="C100" i="37"/>
  <c r="J100" i="37" s="1"/>
  <c r="C73" i="37"/>
  <c r="J73" i="37" s="1"/>
  <c r="C48" i="37"/>
  <c r="J48" i="37" s="1"/>
  <c r="C79" i="37"/>
  <c r="J79" i="37" s="1"/>
  <c r="C53" i="37"/>
  <c r="J53" i="37" s="1"/>
  <c r="C47" i="37"/>
  <c r="J47" i="37" s="1"/>
  <c r="C20" i="37"/>
  <c r="J20" i="37" s="1"/>
  <c r="C12" i="37"/>
  <c r="J12" i="37" s="1"/>
  <c r="C6" i="37"/>
  <c r="J6" i="37" s="1"/>
  <c r="C61" i="37"/>
  <c r="J61" i="37" s="1"/>
  <c r="C27" i="37"/>
  <c r="J27" i="37" s="1"/>
  <c r="C106" i="37"/>
  <c r="J106" i="37" s="1"/>
  <c r="C92" i="37"/>
  <c r="J92" i="37" s="1"/>
  <c r="C86" i="37"/>
  <c r="J86" i="37" s="1"/>
  <c r="C60" i="37"/>
  <c r="J60" i="37" s="1"/>
  <c r="C40" i="37"/>
  <c r="J40" i="37" s="1"/>
  <c r="C34" i="37"/>
  <c r="J34" i="37" s="1"/>
  <c r="C26" i="37"/>
  <c r="J26" i="37" s="1"/>
  <c r="C78" i="37"/>
  <c r="J78" i="37" s="1"/>
  <c r="C72" i="37"/>
  <c r="J72" i="37" s="1"/>
  <c r="C65" i="37"/>
  <c r="J65" i="37" s="1"/>
  <c r="C11" i="37"/>
  <c r="J11" i="37" s="1"/>
  <c r="C3" i="37"/>
  <c r="J3" i="37" s="1"/>
  <c r="C89" i="37"/>
  <c r="J89" i="37" s="1"/>
  <c r="C107" i="37"/>
  <c r="J107" i="37" s="1"/>
  <c r="C28" i="37"/>
  <c r="J28" i="37" s="1"/>
  <c r="C21" i="37"/>
  <c r="J21" i="37" s="1"/>
  <c r="C105" i="37"/>
  <c r="J105" i="37" s="1"/>
  <c r="C91" i="37"/>
  <c r="J91" i="37" s="1"/>
  <c r="C85" i="37"/>
  <c r="J85" i="37" s="1"/>
  <c r="C59" i="37"/>
  <c r="J59" i="37" s="1"/>
  <c r="C39" i="37"/>
  <c r="J39" i="37" s="1"/>
  <c r="C38" i="37"/>
  <c r="J38" i="37" s="1"/>
  <c r="C18" i="37"/>
  <c r="J18" i="37" s="1"/>
  <c r="C63" i="37"/>
  <c r="J63" i="37" s="1"/>
  <c r="C50" i="37"/>
  <c r="J50" i="37" s="1"/>
  <c r="C7" i="37"/>
  <c r="J7" i="37" s="1"/>
  <c r="C98" i="37"/>
  <c r="J98" i="37" s="1"/>
  <c r="C52" i="37"/>
  <c r="J52" i="37" s="1"/>
  <c r="C32" i="37"/>
  <c r="J32" i="37" s="1"/>
  <c r="C25" i="37"/>
  <c r="J25" i="37" s="1"/>
  <c r="C96" i="37"/>
  <c r="J96" i="37" s="1"/>
  <c r="C23" i="37"/>
  <c r="J23" i="37" s="1"/>
  <c r="C14" i="37"/>
  <c r="J14" i="37" s="1"/>
  <c r="C13" i="37"/>
  <c r="J13" i="37" s="1"/>
  <c r="C77" i="37"/>
  <c r="J77" i="37" s="1"/>
  <c r="C71" i="37"/>
  <c r="J71" i="37" s="1"/>
  <c r="C64" i="37"/>
  <c r="J64" i="37" s="1"/>
  <c r="C4" i="37"/>
  <c r="J4" i="37" s="1"/>
  <c r="C104" i="37"/>
  <c r="J104" i="37" s="1"/>
  <c r="C90" i="37"/>
  <c r="J90" i="37" s="1"/>
  <c r="C84" i="37"/>
  <c r="J84" i="37" s="1"/>
  <c r="C51" i="37"/>
  <c r="J51" i="37" s="1"/>
  <c r="C45" i="37"/>
  <c r="J45" i="37" s="1"/>
  <c r="C24" i="37"/>
  <c r="J24" i="37" s="1"/>
  <c r="C10" i="37"/>
  <c r="J10" i="37" s="1"/>
  <c r="C35" i="37"/>
  <c r="J35" i="37" s="1"/>
  <c r="C70" i="37"/>
  <c r="J70" i="37" s="1"/>
  <c r="C31" i="37"/>
  <c r="J31" i="37" s="1"/>
  <c r="C37" i="37"/>
  <c r="J37" i="37" s="1"/>
  <c r="C81" i="37"/>
  <c r="J81" i="37" s="1"/>
  <c r="C41" i="37"/>
  <c r="J41" i="37" s="1"/>
  <c r="C103" i="37"/>
  <c r="J103" i="37" s="1"/>
  <c r="C76" i="37"/>
  <c r="J76" i="37" s="1"/>
  <c r="C57" i="37"/>
  <c r="J57" i="37" s="1"/>
  <c r="C9" i="37"/>
  <c r="J9" i="37" s="1"/>
  <c r="C101" i="37"/>
  <c r="J101" i="37" s="1"/>
  <c r="C54" i="37"/>
  <c r="J54" i="37" s="1"/>
  <c r="C82" i="37"/>
  <c r="J82" i="37" s="1"/>
  <c r="C75" i="37"/>
  <c r="J75" i="37" s="1"/>
  <c r="C36" i="37"/>
  <c r="J36" i="37" s="1"/>
  <c r="C94" i="37"/>
  <c r="J94" i="37" s="1"/>
  <c r="C102" i="37"/>
  <c r="J102" i="37" s="1"/>
  <c r="C88" i="37"/>
  <c r="J88" i="37" s="1"/>
  <c r="C62" i="37"/>
  <c r="J62" i="37" s="1"/>
  <c r="C22" i="37"/>
  <c r="J22" i="37" s="1"/>
  <c r="C8" i="37"/>
  <c r="J8" i="37" s="1"/>
  <c r="C87" i="37"/>
  <c r="J87" i="37" s="1"/>
  <c r="C95" i="37"/>
  <c r="J95" i="37" s="1"/>
  <c r="C68" i="37"/>
  <c r="J68" i="37" s="1"/>
  <c r="C49" i="37"/>
  <c r="J49" i="37" s="1"/>
  <c r="C42" i="37"/>
  <c r="J42" i="37" s="1"/>
  <c r="C74" i="37"/>
  <c r="J74" i="37" s="1"/>
  <c r="J6" i="32"/>
  <c r="F6" i="32" s="1"/>
  <c r="I3" i="29" s="1"/>
  <c r="J5" i="32"/>
  <c r="F5" i="32" s="1"/>
  <c r="I2" i="29" s="1"/>
  <c r="K6" i="32"/>
  <c r="G6" i="32" s="1"/>
  <c r="J3" i="29" s="1"/>
  <c r="K5" i="32"/>
  <c r="G5" i="32" s="1"/>
  <c r="J2" i="29" s="1"/>
  <c r="I5" i="32"/>
  <c r="E5" i="32" s="1"/>
  <c r="H2" i="29" s="1"/>
  <c r="I6" i="32"/>
  <c r="E6" i="32" s="1"/>
  <c r="AD199" i="37" l="1"/>
  <c r="AI199" i="37" s="1"/>
  <c r="AD172" i="37"/>
  <c r="AI172" i="37" s="1"/>
  <c r="AD153" i="37"/>
  <c r="AI153" i="37" s="1"/>
  <c r="AD112" i="37"/>
  <c r="AI112" i="37" s="1"/>
  <c r="S182" i="37"/>
  <c r="X182" i="37" s="1"/>
  <c r="S176" i="37"/>
  <c r="X176" i="37" s="1"/>
  <c r="S169" i="37"/>
  <c r="X169" i="37" s="1"/>
  <c r="S137" i="37"/>
  <c r="X137" i="37" s="1"/>
  <c r="S116" i="37"/>
  <c r="X116" i="37" s="1"/>
  <c r="S110" i="37"/>
  <c r="X110" i="37" s="1"/>
  <c r="AD145" i="37"/>
  <c r="AI145" i="37" s="1"/>
  <c r="S189" i="37"/>
  <c r="X189" i="37" s="1"/>
  <c r="S163" i="37"/>
  <c r="X163" i="37" s="1"/>
  <c r="S150" i="37"/>
  <c r="X150" i="37" s="1"/>
  <c r="S123" i="37"/>
  <c r="X123" i="37" s="1"/>
  <c r="AD211" i="37"/>
  <c r="AI211" i="37" s="1"/>
  <c r="AD204" i="37"/>
  <c r="AI204" i="37" s="1"/>
  <c r="AD177" i="37"/>
  <c r="AI177" i="37" s="1"/>
  <c r="AD170" i="37"/>
  <c r="AI170" i="37" s="1"/>
  <c r="AD152" i="37"/>
  <c r="AI152" i="37" s="1"/>
  <c r="AD117" i="37"/>
  <c r="AI117" i="37" s="1"/>
  <c r="AD111" i="37"/>
  <c r="AI111" i="37" s="1"/>
  <c r="S181" i="37"/>
  <c r="X181" i="37" s="1"/>
  <c r="S175" i="37"/>
  <c r="X175" i="37" s="1"/>
  <c r="S168" i="37"/>
  <c r="X168" i="37" s="1"/>
  <c r="S162" i="37"/>
  <c r="X162" i="37" s="1"/>
  <c r="S142" i="37"/>
  <c r="X142" i="37" s="1"/>
  <c r="S122" i="37"/>
  <c r="X122" i="37" s="1"/>
  <c r="S140" i="37"/>
  <c r="X140" i="37" s="1"/>
  <c r="AD210" i="37"/>
  <c r="AI210" i="37" s="1"/>
  <c r="AD196" i="37"/>
  <c r="AI196" i="37" s="1"/>
  <c r="AD190" i="37"/>
  <c r="AI190" i="37" s="1"/>
  <c r="AD164" i="37"/>
  <c r="AI164" i="37" s="1"/>
  <c r="AD144" i="37"/>
  <c r="AI144" i="37" s="1"/>
  <c r="AD138" i="37"/>
  <c r="AI138" i="37" s="1"/>
  <c r="S201" i="37"/>
  <c r="X201" i="37" s="1"/>
  <c r="S194" i="37"/>
  <c r="X194" i="37" s="1"/>
  <c r="S188" i="37"/>
  <c r="X188" i="37" s="1"/>
  <c r="S155" i="37"/>
  <c r="X155" i="37" s="1"/>
  <c r="S149" i="37"/>
  <c r="X149" i="37" s="1"/>
  <c r="S128" i="37"/>
  <c r="X128" i="37" s="1"/>
  <c r="S108" i="37"/>
  <c r="X108" i="37" s="1"/>
  <c r="AD203" i="37"/>
  <c r="AI203" i="37" s="1"/>
  <c r="AD157" i="37"/>
  <c r="AI157" i="37" s="1"/>
  <c r="AD151" i="37"/>
  <c r="AI151" i="37" s="1"/>
  <c r="AD130" i="37"/>
  <c r="AI130" i="37" s="1"/>
  <c r="AD124" i="37"/>
  <c r="AI124" i="37" s="1"/>
  <c r="S174" i="37"/>
  <c r="X174" i="37" s="1"/>
  <c r="S135" i="37"/>
  <c r="X135" i="37" s="1"/>
  <c r="S114" i="37"/>
  <c r="X114" i="37" s="1"/>
  <c r="AD136" i="37"/>
  <c r="AI136" i="37" s="1"/>
  <c r="S179" i="37"/>
  <c r="X179" i="37" s="1"/>
  <c r="AD182" i="37"/>
  <c r="AI182" i="37" s="1"/>
  <c r="AD176" i="37"/>
  <c r="AI176" i="37" s="1"/>
  <c r="AD169" i="37"/>
  <c r="AI169" i="37" s="1"/>
  <c r="AD137" i="37"/>
  <c r="AI137" i="37" s="1"/>
  <c r="AD116" i="37"/>
  <c r="AI116" i="37" s="1"/>
  <c r="AD110" i="37"/>
  <c r="AI110" i="37" s="1"/>
  <c r="S207" i="37"/>
  <c r="X207" i="37" s="1"/>
  <c r="S187" i="37"/>
  <c r="X187" i="37" s="1"/>
  <c r="S167" i="37"/>
  <c r="X167" i="37" s="1"/>
  <c r="S161" i="37"/>
  <c r="X161" i="37" s="1"/>
  <c r="S141" i="37"/>
  <c r="X141" i="37" s="1"/>
  <c r="S121" i="37"/>
  <c r="X121" i="37" s="1"/>
  <c r="AD109" i="37"/>
  <c r="AI109" i="37" s="1"/>
  <c r="AD209" i="37"/>
  <c r="AI209" i="37" s="1"/>
  <c r="AD195" i="37"/>
  <c r="AI195" i="37" s="1"/>
  <c r="AD189" i="37"/>
  <c r="AI189" i="37" s="1"/>
  <c r="AD163" i="37"/>
  <c r="AI163" i="37" s="1"/>
  <c r="AD150" i="37"/>
  <c r="AI150" i="37" s="1"/>
  <c r="AD123" i="37"/>
  <c r="AI123" i="37" s="1"/>
  <c r="S200" i="37"/>
  <c r="X200" i="37" s="1"/>
  <c r="S173" i="37"/>
  <c r="X173" i="37" s="1"/>
  <c r="S154" i="37"/>
  <c r="X154" i="37" s="1"/>
  <c r="S147" i="37"/>
  <c r="X147" i="37" s="1"/>
  <c r="S127" i="37"/>
  <c r="X127" i="37" s="1"/>
  <c r="AD202" i="37"/>
  <c r="AI202" i="37" s="1"/>
  <c r="S186" i="37"/>
  <c r="X186" i="37" s="1"/>
  <c r="S133" i="37"/>
  <c r="X133" i="37" s="1"/>
  <c r="S113" i="37"/>
  <c r="X113" i="37" s="1"/>
  <c r="AD181" i="37"/>
  <c r="AI181" i="37" s="1"/>
  <c r="AD175" i="37"/>
  <c r="AI175" i="37" s="1"/>
  <c r="AD168" i="37"/>
  <c r="AI168" i="37" s="1"/>
  <c r="AD162" i="37"/>
  <c r="AI162" i="37" s="1"/>
  <c r="AD142" i="37"/>
  <c r="AI142" i="37" s="1"/>
  <c r="AD122" i="37"/>
  <c r="AI122" i="37" s="1"/>
  <c r="S206" i="37"/>
  <c r="X206" i="37" s="1"/>
  <c r="S192" i="37"/>
  <c r="X192" i="37" s="1"/>
  <c r="S159" i="37"/>
  <c r="X159" i="37" s="1"/>
  <c r="S126" i="37"/>
  <c r="X126" i="37" s="1"/>
  <c r="S119" i="37"/>
  <c r="X119" i="37" s="1"/>
  <c r="AD167" i="37"/>
  <c r="AI167" i="37" s="1"/>
  <c r="AD121" i="37"/>
  <c r="AI121" i="37" s="1"/>
  <c r="AD201" i="37"/>
  <c r="AI201" i="37" s="1"/>
  <c r="AD194" i="37"/>
  <c r="AI194" i="37" s="1"/>
  <c r="AD188" i="37"/>
  <c r="AI188" i="37" s="1"/>
  <c r="AD155" i="37"/>
  <c r="AI155" i="37" s="1"/>
  <c r="AD149" i="37"/>
  <c r="AI149" i="37" s="1"/>
  <c r="AD128" i="37"/>
  <c r="AI128" i="37" s="1"/>
  <c r="AD108" i="37"/>
  <c r="AI108" i="37" s="1"/>
  <c r="S199" i="37"/>
  <c r="X199" i="37" s="1"/>
  <c r="S172" i="37"/>
  <c r="X172" i="37" s="1"/>
  <c r="S153" i="37"/>
  <c r="X153" i="37" s="1"/>
  <c r="S112" i="37"/>
  <c r="X112" i="37" s="1"/>
  <c r="AD187" i="37"/>
  <c r="AI187" i="37" s="1"/>
  <c r="AD174" i="37"/>
  <c r="AI174" i="37" s="1"/>
  <c r="AD135" i="37"/>
  <c r="AI135" i="37" s="1"/>
  <c r="AD114" i="37"/>
  <c r="AI114" i="37" s="1"/>
  <c r="S211" i="37"/>
  <c r="X211" i="37" s="1"/>
  <c r="S205" i="37"/>
  <c r="X205" i="37" s="1"/>
  <c r="S178" i="37"/>
  <c r="X178" i="37" s="1"/>
  <c r="S165" i="37"/>
  <c r="X165" i="37" s="1"/>
  <c r="S145" i="37"/>
  <c r="X145" i="37" s="1"/>
  <c r="S139" i="37"/>
  <c r="X139" i="37" s="1"/>
  <c r="AD161" i="37"/>
  <c r="AI161" i="37" s="1"/>
  <c r="AD141" i="37"/>
  <c r="AI141" i="37" s="1"/>
  <c r="S184" i="37"/>
  <c r="X184" i="37" s="1"/>
  <c r="AD207" i="37"/>
  <c r="AI207" i="37" s="1"/>
  <c r="AD200" i="37"/>
  <c r="AI200" i="37" s="1"/>
  <c r="AD173" i="37"/>
  <c r="AI173" i="37" s="1"/>
  <c r="AD154" i="37"/>
  <c r="AI154" i="37" s="1"/>
  <c r="AD147" i="37"/>
  <c r="AI147" i="37" s="1"/>
  <c r="AD127" i="37"/>
  <c r="AI127" i="37" s="1"/>
  <c r="S204" i="37"/>
  <c r="X204" i="37" s="1"/>
  <c r="S177" i="37"/>
  <c r="X177" i="37" s="1"/>
  <c r="S170" i="37"/>
  <c r="X170" i="37" s="1"/>
  <c r="S152" i="37"/>
  <c r="X152" i="37" s="1"/>
  <c r="S117" i="37"/>
  <c r="X117" i="37" s="1"/>
  <c r="S111" i="37"/>
  <c r="X111" i="37" s="1"/>
  <c r="AD186" i="37"/>
  <c r="AI186" i="37" s="1"/>
  <c r="AD179" i="37"/>
  <c r="AI179" i="37" s="1"/>
  <c r="AD140" i="37"/>
  <c r="AI140" i="37" s="1"/>
  <c r="AD133" i="37"/>
  <c r="AI133" i="37" s="1"/>
  <c r="AD113" i="37"/>
  <c r="AI113" i="37" s="1"/>
  <c r="S210" i="37"/>
  <c r="X210" i="37" s="1"/>
  <c r="S196" i="37"/>
  <c r="X196" i="37" s="1"/>
  <c r="S190" i="37"/>
  <c r="X190" i="37" s="1"/>
  <c r="S164" i="37"/>
  <c r="X164" i="37" s="1"/>
  <c r="S144" i="37"/>
  <c r="X144" i="37" s="1"/>
  <c r="S138" i="37"/>
  <c r="X138" i="37" s="1"/>
  <c r="AD178" i="37"/>
  <c r="AI178" i="37" s="1"/>
  <c r="AD165" i="37"/>
  <c r="AI165" i="37" s="1"/>
  <c r="AD139" i="37"/>
  <c r="AI139" i="37" s="1"/>
  <c r="S209" i="37"/>
  <c r="X209" i="37" s="1"/>
  <c r="S195" i="37"/>
  <c r="X195" i="37" s="1"/>
  <c r="AD206" i="37"/>
  <c r="AI206" i="37" s="1"/>
  <c r="AD192" i="37"/>
  <c r="AI192" i="37" s="1"/>
  <c r="AD159" i="37"/>
  <c r="AI159" i="37" s="1"/>
  <c r="AD126" i="37"/>
  <c r="AI126" i="37" s="1"/>
  <c r="AD119" i="37"/>
  <c r="AI119" i="37" s="1"/>
  <c r="S203" i="37"/>
  <c r="X203" i="37" s="1"/>
  <c r="S157" i="37"/>
  <c r="X157" i="37" s="1"/>
  <c r="S151" i="37"/>
  <c r="X151" i="37" s="1"/>
  <c r="S130" i="37"/>
  <c r="X130" i="37" s="1"/>
  <c r="S124" i="37"/>
  <c r="X124" i="37" s="1"/>
  <c r="AD205" i="37"/>
  <c r="AI205" i="37" s="1"/>
  <c r="S202" i="37"/>
  <c r="X202" i="37" s="1"/>
  <c r="S131" i="37"/>
  <c r="X131" i="37" s="1"/>
  <c r="S158" i="37"/>
  <c r="X158" i="37" s="1"/>
  <c r="AD125" i="37"/>
  <c r="AI125" i="37" s="1"/>
  <c r="AD191" i="37"/>
  <c r="AI191" i="37" s="1"/>
  <c r="S191" i="37"/>
  <c r="X191" i="37" s="1"/>
  <c r="S125" i="37"/>
  <c r="X125" i="37" s="1"/>
  <c r="AD184" i="37"/>
  <c r="AI184" i="37" s="1"/>
  <c r="S109" i="37"/>
  <c r="X109" i="37" s="1"/>
  <c r="AD158" i="37"/>
  <c r="AI158" i="37" s="1"/>
  <c r="AD131" i="37"/>
  <c r="AI131" i="37" s="1"/>
  <c r="S136" i="37"/>
  <c r="X136" i="37" s="1"/>
  <c r="E128" i="37"/>
  <c r="L128" i="37" s="1"/>
  <c r="E149" i="37"/>
  <c r="L149" i="37" s="1"/>
  <c r="E155" i="37"/>
  <c r="L155" i="37" s="1"/>
  <c r="E188" i="37"/>
  <c r="L188" i="37" s="1"/>
  <c r="E194" i="37"/>
  <c r="L194" i="37" s="1"/>
  <c r="E201" i="37"/>
  <c r="L201" i="37" s="1"/>
  <c r="E167" i="37"/>
  <c r="L167" i="37" s="1"/>
  <c r="E122" i="37"/>
  <c r="L122" i="37" s="1"/>
  <c r="E142" i="37"/>
  <c r="L142" i="37" s="1"/>
  <c r="E162" i="37"/>
  <c r="L162" i="37" s="1"/>
  <c r="E168" i="37"/>
  <c r="L168" i="37" s="1"/>
  <c r="E175" i="37"/>
  <c r="L175" i="37" s="1"/>
  <c r="E181" i="37"/>
  <c r="L181" i="37" s="1"/>
  <c r="E199" i="37"/>
  <c r="L199" i="37" s="1"/>
  <c r="E174" i="37"/>
  <c r="L174" i="37" s="1"/>
  <c r="E109" i="37"/>
  <c r="L109" i="37" s="1"/>
  <c r="E136" i="37"/>
  <c r="L136" i="37" s="1"/>
  <c r="E202" i="37"/>
  <c r="L202" i="37" s="1"/>
  <c r="E123" i="37"/>
  <c r="L123" i="37" s="1"/>
  <c r="E150" i="37"/>
  <c r="L150" i="37" s="1"/>
  <c r="E163" i="37"/>
  <c r="L163" i="37" s="1"/>
  <c r="E189" i="37"/>
  <c r="L189" i="37" s="1"/>
  <c r="E195" i="37"/>
  <c r="L195" i="37" s="1"/>
  <c r="E209" i="37"/>
  <c r="L209" i="37" s="1"/>
  <c r="E172" i="37"/>
  <c r="L172" i="37" s="1"/>
  <c r="E110" i="37"/>
  <c r="L110" i="37" s="1"/>
  <c r="E116" i="37"/>
  <c r="L116" i="37" s="1"/>
  <c r="E137" i="37"/>
  <c r="L137" i="37" s="1"/>
  <c r="E169" i="37"/>
  <c r="L169" i="37" s="1"/>
  <c r="E176" i="37"/>
  <c r="L176" i="37" s="1"/>
  <c r="E182" i="37"/>
  <c r="L182" i="37" s="1"/>
  <c r="E187" i="37"/>
  <c r="L187" i="37" s="1"/>
  <c r="E124" i="37"/>
  <c r="L124" i="37" s="1"/>
  <c r="E130" i="37"/>
  <c r="L130" i="37" s="1"/>
  <c r="E151" i="37"/>
  <c r="L151" i="37" s="1"/>
  <c r="E157" i="37"/>
  <c r="L157" i="37" s="1"/>
  <c r="E203" i="37"/>
  <c r="L203" i="37" s="1"/>
  <c r="E112" i="37"/>
  <c r="L112" i="37" s="1"/>
  <c r="E138" i="37"/>
  <c r="L138" i="37" s="1"/>
  <c r="E144" i="37"/>
  <c r="L144" i="37" s="1"/>
  <c r="E164" i="37"/>
  <c r="L164" i="37" s="1"/>
  <c r="E190" i="37"/>
  <c r="L190" i="37" s="1"/>
  <c r="E196" i="37"/>
  <c r="L196" i="37" s="1"/>
  <c r="E210" i="37"/>
  <c r="L210" i="37" s="1"/>
  <c r="E111" i="37"/>
  <c r="L111" i="37" s="1"/>
  <c r="E117" i="37"/>
  <c r="L117" i="37" s="1"/>
  <c r="E152" i="37"/>
  <c r="L152" i="37" s="1"/>
  <c r="E170" i="37"/>
  <c r="L170" i="37" s="1"/>
  <c r="E177" i="37"/>
  <c r="L177" i="37" s="1"/>
  <c r="E204" i="37"/>
  <c r="L204" i="37" s="1"/>
  <c r="E207" i="37"/>
  <c r="L207" i="37" s="1"/>
  <c r="E125" i="37"/>
  <c r="L125" i="37" s="1"/>
  <c r="E131" i="37"/>
  <c r="L131" i="37" s="1"/>
  <c r="E158" i="37"/>
  <c r="L158" i="37" s="1"/>
  <c r="E184" i="37"/>
  <c r="L184" i="37" s="1"/>
  <c r="E191" i="37"/>
  <c r="L191" i="37" s="1"/>
  <c r="E114" i="37"/>
  <c r="L114" i="37" s="1"/>
  <c r="E139" i="37"/>
  <c r="L139" i="37" s="1"/>
  <c r="E145" i="37"/>
  <c r="L145" i="37" s="1"/>
  <c r="E165" i="37"/>
  <c r="L165" i="37" s="1"/>
  <c r="E178" i="37"/>
  <c r="L178" i="37" s="1"/>
  <c r="E205" i="37"/>
  <c r="L205" i="37" s="1"/>
  <c r="E211" i="37"/>
  <c r="L211" i="37" s="1"/>
  <c r="E153" i="37"/>
  <c r="L153" i="37" s="1"/>
  <c r="E119" i="37"/>
  <c r="L119" i="37" s="1"/>
  <c r="E126" i="37"/>
  <c r="L126" i="37" s="1"/>
  <c r="E159" i="37"/>
  <c r="L159" i="37" s="1"/>
  <c r="E192" i="37"/>
  <c r="L192" i="37" s="1"/>
  <c r="E206" i="37"/>
  <c r="L206" i="37" s="1"/>
  <c r="E121" i="37"/>
  <c r="L121" i="37" s="1"/>
  <c r="E113" i="37"/>
  <c r="L113" i="37" s="1"/>
  <c r="E133" i="37"/>
  <c r="L133" i="37" s="1"/>
  <c r="E140" i="37"/>
  <c r="L140" i="37" s="1"/>
  <c r="E179" i="37"/>
  <c r="L179" i="37" s="1"/>
  <c r="E186" i="37"/>
  <c r="L186" i="37" s="1"/>
  <c r="E135" i="37"/>
  <c r="L135" i="37" s="1"/>
  <c r="E127" i="37"/>
  <c r="L127" i="37" s="1"/>
  <c r="E147" i="37"/>
  <c r="L147" i="37" s="1"/>
  <c r="E154" i="37"/>
  <c r="L154" i="37" s="1"/>
  <c r="E173" i="37"/>
  <c r="L173" i="37" s="1"/>
  <c r="E200" i="37"/>
  <c r="L200" i="37" s="1"/>
  <c r="E108" i="37"/>
  <c r="L108" i="37" s="1"/>
  <c r="E141" i="37"/>
  <c r="L141" i="37" s="1"/>
  <c r="E161" i="37"/>
  <c r="L161" i="37" s="1"/>
  <c r="AC192" i="37"/>
  <c r="AH192" i="37" s="1"/>
  <c r="AC159" i="37"/>
  <c r="AH159" i="37" s="1"/>
  <c r="AC126" i="37"/>
  <c r="AH126" i="37" s="1"/>
  <c r="AC119" i="37"/>
  <c r="AH119" i="37" s="1"/>
  <c r="R203" i="37"/>
  <c r="W203" i="37" s="1"/>
  <c r="R157" i="37"/>
  <c r="W157" i="37" s="1"/>
  <c r="R151" i="37"/>
  <c r="W151" i="37" s="1"/>
  <c r="R130" i="37"/>
  <c r="W130" i="37" s="1"/>
  <c r="R124" i="37"/>
  <c r="W124" i="37" s="1"/>
  <c r="AC172" i="37"/>
  <c r="AH172" i="37" s="1"/>
  <c r="R176" i="37"/>
  <c r="W176" i="37" s="1"/>
  <c r="AC211" i="37"/>
  <c r="AH211" i="37" s="1"/>
  <c r="AC184" i="37"/>
  <c r="AH184" i="37" s="1"/>
  <c r="AC158" i="37"/>
  <c r="AH158" i="37" s="1"/>
  <c r="AC131" i="37"/>
  <c r="AH131" i="37" s="1"/>
  <c r="AC125" i="37"/>
  <c r="AH125" i="37" s="1"/>
  <c r="R202" i="37"/>
  <c r="W202" i="37" s="1"/>
  <c r="R136" i="37"/>
  <c r="W136" i="37" s="1"/>
  <c r="R115" i="37"/>
  <c r="W115" i="37" s="1"/>
  <c r="AC189" i="37"/>
  <c r="AH189" i="37" s="1"/>
  <c r="AC204" i="37"/>
  <c r="AH204" i="37" s="1"/>
  <c r="AC177" i="37"/>
  <c r="AH177" i="37" s="1"/>
  <c r="AC170" i="37"/>
  <c r="AH170" i="37" s="1"/>
  <c r="AC117" i="37"/>
  <c r="AH117" i="37" s="1"/>
  <c r="AC111" i="37"/>
  <c r="AH111" i="37" s="1"/>
  <c r="R208" i="37"/>
  <c r="W208" i="37" s="1"/>
  <c r="R181" i="37"/>
  <c r="W181" i="37" s="1"/>
  <c r="R168" i="37"/>
  <c r="W168" i="37" s="1"/>
  <c r="R162" i="37"/>
  <c r="W162" i="37" s="1"/>
  <c r="R142" i="37"/>
  <c r="W142" i="37" s="1"/>
  <c r="R122" i="37"/>
  <c r="W122" i="37" s="1"/>
  <c r="AC210" i="37"/>
  <c r="AH210" i="37" s="1"/>
  <c r="AC196" i="37"/>
  <c r="AH196" i="37" s="1"/>
  <c r="AC190" i="37"/>
  <c r="AH190" i="37" s="1"/>
  <c r="AC164" i="37"/>
  <c r="AH164" i="37" s="1"/>
  <c r="AC144" i="37"/>
  <c r="AH144" i="37" s="1"/>
  <c r="AC138" i="37"/>
  <c r="AH138" i="37" s="1"/>
  <c r="R201" i="37"/>
  <c r="W201" i="37" s="1"/>
  <c r="R194" i="37"/>
  <c r="W194" i="37" s="1"/>
  <c r="R188" i="37"/>
  <c r="W188" i="37" s="1"/>
  <c r="R155" i="37"/>
  <c r="W155" i="37" s="1"/>
  <c r="R149" i="37"/>
  <c r="W149" i="37" s="1"/>
  <c r="R128" i="37"/>
  <c r="W128" i="37" s="1"/>
  <c r="R108" i="37"/>
  <c r="W108" i="37" s="1"/>
  <c r="AC195" i="37"/>
  <c r="AH195" i="37" s="1"/>
  <c r="AC163" i="37"/>
  <c r="AH163" i="37" s="1"/>
  <c r="R154" i="37"/>
  <c r="W154" i="37" s="1"/>
  <c r="AC203" i="37"/>
  <c r="AH203" i="37" s="1"/>
  <c r="AC157" i="37"/>
  <c r="AH157" i="37" s="1"/>
  <c r="AC151" i="37"/>
  <c r="AH151" i="37" s="1"/>
  <c r="AC130" i="37"/>
  <c r="AH130" i="37" s="1"/>
  <c r="AC124" i="37"/>
  <c r="AH124" i="37" s="1"/>
  <c r="R180" i="37"/>
  <c r="W180" i="37" s="1"/>
  <c r="R174" i="37"/>
  <c r="W174" i="37" s="1"/>
  <c r="R148" i="37"/>
  <c r="W148" i="37" s="1"/>
  <c r="R135" i="37"/>
  <c r="W135" i="37" s="1"/>
  <c r="R114" i="37"/>
  <c r="W114" i="37" s="1"/>
  <c r="AC150" i="37"/>
  <c r="AH150" i="37" s="1"/>
  <c r="AC129" i="37"/>
  <c r="AH129" i="37" s="1"/>
  <c r="R200" i="37"/>
  <c r="W200" i="37" s="1"/>
  <c r="R173" i="37"/>
  <c r="W173" i="37" s="1"/>
  <c r="R147" i="37"/>
  <c r="W147" i="37" s="1"/>
  <c r="R120" i="37"/>
  <c r="W120" i="37" s="1"/>
  <c r="AC182" i="37"/>
  <c r="AH182" i="37" s="1"/>
  <c r="AC176" i="37"/>
  <c r="AH176" i="37" s="1"/>
  <c r="AC169" i="37"/>
  <c r="AH169" i="37" s="1"/>
  <c r="AC143" i="37"/>
  <c r="AH143" i="37" s="1"/>
  <c r="AC116" i="37"/>
  <c r="AH116" i="37" s="1"/>
  <c r="AC110" i="37"/>
  <c r="AH110" i="37" s="1"/>
  <c r="R207" i="37"/>
  <c r="W207" i="37" s="1"/>
  <c r="R193" i="37"/>
  <c r="W193" i="37" s="1"/>
  <c r="R167" i="37"/>
  <c r="W167" i="37" s="1"/>
  <c r="R161" i="37"/>
  <c r="W161" i="37" s="1"/>
  <c r="R134" i="37"/>
  <c r="W134" i="37" s="1"/>
  <c r="R121" i="37"/>
  <c r="W121" i="37" s="1"/>
  <c r="AC156" i="37"/>
  <c r="AH156" i="37" s="1"/>
  <c r="R160" i="37"/>
  <c r="W160" i="37" s="1"/>
  <c r="AC209" i="37"/>
  <c r="AH209" i="37" s="1"/>
  <c r="AC202" i="37"/>
  <c r="AH202" i="37" s="1"/>
  <c r="AC136" i="37"/>
  <c r="AH136" i="37" s="1"/>
  <c r="AC115" i="37"/>
  <c r="AH115" i="37" s="1"/>
  <c r="R186" i="37"/>
  <c r="W186" i="37" s="1"/>
  <c r="R179" i="37"/>
  <c r="W179" i="37" s="1"/>
  <c r="R166" i="37"/>
  <c r="W166" i="37" s="1"/>
  <c r="R140" i="37"/>
  <c r="W140" i="37" s="1"/>
  <c r="R133" i="37"/>
  <c r="W133" i="37" s="1"/>
  <c r="AC148" i="37"/>
  <c r="AH148" i="37" s="1"/>
  <c r="AC135" i="37"/>
  <c r="AH135" i="37" s="1"/>
  <c r="R211" i="37"/>
  <c r="W211" i="37" s="1"/>
  <c r="R198" i="37"/>
  <c r="W198" i="37" s="1"/>
  <c r="AC208" i="37"/>
  <c r="AH208" i="37" s="1"/>
  <c r="AC181" i="37"/>
  <c r="AH181" i="37" s="1"/>
  <c r="AC168" i="37"/>
  <c r="AH168" i="37" s="1"/>
  <c r="AC162" i="37"/>
  <c r="AH162" i="37" s="1"/>
  <c r="AC142" i="37"/>
  <c r="AH142" i="37" s="1"/>
  <c r="AC122" i="37"/>
  <c r="AH122" i="37" s="1"/>
  <c r="R192" i="37"/>
  <c r="W192" i="37" s="1"/>
  <c r="R159" i="37"/>
  <c r="W159" i="37" s="1"/>
  <c r="R126" i="37"/>
  <c r="W126" i="37" s="1"/>
  <c r="R119" i="37"/>
  <c r="W119" i="37" s="1"/>
  <c r="AC201" i="37"/>
  <c r="AH201" i="37" s="1"/>
  <c r="AC194" i="37"/>
  <c r="AH194" i="37" s="1"/>
  <c r="AC188" i="37"/>
  <c r="AH188" i="37" s="1"/>
  <c r="AC155" i="37"/>
  <c r="AH155" i="37" s="1"/>
  <c r="AC149" i="37"/>
  <c r="AH149" i="37" s="1"/>
  <c r="AC128" i="37"/>
  <c r="AH128" i="37" s="1"/>
  <c r="AC108" i="37"/>
  <c r="AH108" i="37" s="1"/>
  <c r="R185" i="37"/>
  <c r="W185" i="37" s="1"/>
  <c r="R172" i="37"/>
  <c r="W172" i="37" s="1"/>
  <c r="R153" i="37"/>
  <c r="W153" i="37" s="1"/>
  <c r="R112" i="37"/>
  <c r="W112" i="37" s="1"/>
  <c r="AC180" i="37"/>
  <c r="AH180" i="37" s="1"/>
  <c r="AC174" i="37"/>
  <c r="AH174" i="37" s="1"/>
  <c r="AC114" i="37"/>
  <c r="AH114" i="37" s="1"/>
  <c r="R171" i="37"/>
  <c r="W171" i="37" s="1"/>
  <c r="AC207" i="37"/>
  <c r="AH207" i="37" s="1"/>
  <c r="AC193" i="37"/>
  <c r="AH193" i="37" s="1"/>
  <c r="AC167" i="37"/>
  <c r="AH167" i="37" s="1"/>
  <c r="AC161" i="37"/>
  <c r="AH161" i="37" s="1"/>
  <c r="AC134" i="37"/>
  <c r="AH134" i="37" s="1"/>
  <c r="AC121" i="37"/>
  <c r="AH121" i="37" s="1"/>
  <c r="R184" i="37"/>
  <c r="W184" i="37" s="1"/>
  <c r="R158" i="37"/>
  <c r="W158" i="37" s="1"/>
  <c r="R131" i="37"/>
  <c r="W131" i="37" s="1"/>
  <c r="R125" i="37"/>
  <c r="W125" i="37" s="1"/>
  <c r="AC200" i="37"/>
  <c r="AH200" i="37" s="1"/>
  <c r="AC173" i="37"/>
  <c r="AH173" i="37" s="1"/>
  <c r="AC160" i="37"/>
  <c r="AH160" i="37" s="1"/>
  <c r="AC154" i="37"/>
  <c r="AH154" i="37" s="1"/>
  <c r="AC147" i="37"/>
  <c r="AH147" i="37" s="1"/>
  <c r="AC120" i="37"/>
  <c r="AH120" i="37" s="1"/>
  <c r="R204" i="37"/>
  <c r="W204" i="37" s="1"/>
  <c r="R177" i="37"/>
  <c r="W177" i="37" s="1"/>
  <c r="R170" i="37"/>
  <c r="W170" i="37" s="1"/>
  <c r="R117" i="37"/>
  <c r="W117" i="37" s="1"/>
  <c r="R111" i="37"/>
  <c r="W111" i="37" s="1"/>
  <c r="AC185" i="37"/>
  <c r="AH185" i="37" s="1"/>
  <c r="AC153" i="37"/>
  <c r="AH153" i="37" s="1"/>
  <c r="AC112" i="37"/>
  <c r="AH112" i="37" s="1"/>
  <c r="R182" i="37"/>
  <c r="W182" i="37" s="1"/>
  <c r="R169" i="37"/>
  <c r="W169" i="37" s="1"/>
  <c r="R143" i="37"/>
  <c r="W143" i="37" s="1"/>
  <c r="AC186" i="37"/>
  <c r="AH186" i="37" s="1"/>
  <c r="AC179" i="37"/>
  <c r="AH179" i="37" s="1"/>
  <c r="AC166" i="37"/>
  <c r="AH166" i="37" s="1"/>
  <c r="AC140" i="37"/>
  <c r="AH140" i="37" s="1"/>
  <c r="AC133" i="37"/>
  <c r="AH133" i="37" s="1"/>
  <c r="R210" i="37"/>
  <c r="W210" i="37" s="1"/>
  <c r="R196" i="37"/>
  <c r="W196" i="37" s="1"/>
  <c r="R190" i="37"/>
  <c r="W190" i="37" s="1"/>
  <c r="R164" i="37"/>
  <c r="W164" i="37" s="1"/>
  <c r="R144" i="37"/>
  <c r="W144" i="37" s="1"/>
  <c r="R138" i="37"/>
  <c r="W138" i="37" s="1"/>
  <c r="R195" i="37"/>
  <c r="W195" i="37" s="1"/>
  <c r="R110" i="37"/>
  <c r="W110" i="37" s="1"/>
  <c r="R209" i="37"/>
  <c r="W209" i="37" s="1"/>
  <c r="AC198" i="37"/>
  <c r="AH198" i="37" s="1"/>
  <c r="R129" i="37"/>
  <c r="W129" i="37" s="1"/>
  <c r="AC165" i="37"/>
  <c r="AH165" i="37" s="1"/>
  <c r="R156" i="37"/>
  <c r="W156" i="37" s="1"/>
  <c r="R189" i="37"/>
  <c r="W189" i="37" s="1"/>
  <c r="R116" i="37"/>
  <c r="W116" i="37" s="1"/>
  <c r="R165" i="37"/>
  <c r="W165" i="37" s="1"/>
  <c r="AC145" i="37"/>
  <c r="AH145" i="37" s="1"/>
  <c r="AC139" i="37"/>
  <c r="AH139" i="37" s="1"/>
  <c r="R163" i="37"/>
  <c r="W163" i="37" s="1"/>
  <c r="R150" i="37"/>
  <c r="W150" i="37" s="1"/>
  <c r="AC171" i="37"/>
  <c r="AH171" i="37" s="1"/>
  <c r="R139" i="37"/>
  <c r="W139" i="37" s="1"/>
  <c r="R145" i="37"/>
  <c r="W145" i="37" s="1"/>
  <c r="D122" i="37"/>
  <c r="K122" i="37" s="1"/>
  <c r="D142" i="37"/>
  <c r="K142" i="37" s="1"/>
  <c r="D162" i="37"/>
  <c r="K162" i="37" s="1"/>
  <c r="D168" i="37"/>
  <c r="K168" i="37" s="1"/>
  <c r="D181" i="37"/>
  <c r="K181" i="37" s="1"/>
  <c r="D208" i="37"/>
  <c r="K208" i="37" s="1"/>
  <c r="D159" i="37"/>
  <c r="K159" i="37" s="1"/>
  <c r="D115" i="37"/>
  <c r="K115" i="37" s="1"/>
  <c r="D136" i="37"/>
  <c r="K136" i="37" s="1"/>
  <c r="D202" i="37"/>
  <c r="K202" i="37" s="1"/>
  <c r="D194" i="37"/>
  <c r="K194" i="37" s="1"/>
  <c r="D129" i="37"/>
  <c r="K129" i="37" s="1"/>
  <c r="D150" i="37"/>
  <c r="K150" i="37" s="1"/>
  <c r="D156" i="37"/>
  <c r="K156" i="37" s="1"/>
  <c r="D163" i="37"/>
  <c r="K163" i="37" s="1"/>
  <c r="D189" i="37"/>
  <c r="K189" i="37" s="1"/>
  <c r="D195" i="37"/>
  <c r="K195" i="37" s="1"/>
  <c r="D209" i="37"/>
  <c r="K209" i="37" s="1"/>
  <c r="D110" i="37"/>
  <c r="K110" i="37" s="1"/>
  <c r="D116" i="37"/>
  <c r="K116" i="37" s="1"/>
  <c r="D143" i="37"/>
  <c r="K143" i="37" s="1"/>
  <c r="D169" i="37"/>
  <c r="K169" i="37" s="1"/>
  <c r="D176" i="37"/>
  <c r="K176" i="37" s="1"/>
  <c r="D182" i="37"/>
  <c r="K182" i="37" s="1"/>
  <c r="D192" i="37"/>
  <c r="K192" i="37" s="1"/>
  <c r="D148" i="37"/>
  <c r="K148" i="37" s="1"/>
  <c r="D149" i="37"/>
  <c r="K149" i="37" s="1"/>
  <c r="D124" i="37"/>
  <c r="K124" i="37" s="1"/>
  <c r="D130" i="37"/>
  <c r="K130" i="37" s="1"/>
  <c r="D151" i="37"/>
  <c r="K151" i="37" s="1"/>
  <c r="D157" i="37"/>
  <c r="K157" i="37" s="1"/>
  <c r="D203" i="37"/>
  <c r="K203" i="37" s="1"/>
  <c r="D138" i="37"/>
  <c r="K138" i="37" s="1"/>
  <c r="D144" i="37"/>
  <c r="K144" i="37" s="1"/>
  <c r="D164" i="37"/>
  <c r="K164" i="37" s="1"/>
  <c r="D190" i="37"/>
  <c r="K190" i="37" s="1"/>
  <c r="D196" i="37"/>
  <c r="K196" i="37" s="1"/>
  <c r="D210" i="37"/>
  <c r="K210" i="37" s="1"/>
  <c r="D111" i="37"/>
  <c r="K111" i="37" s="1"/>
  <c r="D117" i="37"/>
  <c r="K117" i="37" s="1"/>
  <c r="D170" i="37"/>
  <c r="K170" i="37" s="1"/>
  <c r="D177" i="37"/>
  <c r="K177" i="37" s="1"/>
  <c r="D204" i="37"/>
  <c r="K204" i="37" s="1"/>
  <c r="D201" i="37"/>
  <c r="K201" i="37" s="1"/>
  <c r="D125" i="37"/>
  <c r="K125" i="37" s="1"/>
  <c r="D131" i="37"/>
  <c r="K131" i="37" s="1"/>
  <c r="D158" i="37"/>
  <c r="K158" i="37" s="1"/>
  <c r="D184" i="37"/>
  <c r="K184" i="37" s="1"/>
  <c r="D126" i="37"/>
  <c r="K126" i="37" s="1"/>
  <c r="D155" i="37"/>
  <c r="K155" i="37" s="1"/>
  <c r="D139" i="37"/>
  <c r="K139" i="37" s="1"/>
  <c r="D145" i="37"/>
  <c r="K145" i="37" s="1"/>
  <c r="D165" i="37"/>
  <c r="K165" i="37" s="1"/>
  <c r="D171" i="37"/>
  <c r="K171" i="37" s="1"/>
  <c r="D198" i="37"/>
  <c r="K198" i="37" s="1"/>
  <c r="D211" i="37"/>
  <c r="K211" i="37" s="1"/>
  <c r="D119" i="37"/>
  <c r="K119" i="37" s="1"/>
  <c r="D112" i="37"/>
  <c r="K112" i="37" s="1"/>
  <c r="D153" i="37"/>
  <c r="K153" i="37" s="1"/>
  <c r="D172" i="37"/>
  <c r="K172" i="37" s="1"/>
  <c r="D185" i="37"/>
  <c r="K185" i="37" s="1"/>
  <c r="D135" i="37"/>
  <c r="K135" i="37" s="1"/>
  <c r="D128" i="37"/>
  <c r="K128" i="37" s="1"/>
  <c r="D133" i="37"/>
  <c r="K133" i="37" s="1"/>
  <c r="D140" i="37"/>
  <c r="K140" i="37" s="1"/>
  <c r="D166" i="37"/>
  <c r="K166" i="37" s="1"/>
  <c r="D179" i="37"/>
  <c r="K179" i="37" s="1"/>
  <c r="D186" i="37"/>
  <c r="K186" i="37" s="1"/>
  <c r="D188" i="37"/>
  <c r="K188" i="37" s="1"/>
  <c r="D120" i="37"/>
  <c r="K120" i="37" s="1"/>
  <c r="D147" i="37"/>
  <c r="K147" i="37" s="1"/>
  <c r="D154" i="37"/>
  <c r="K154" i="37" s="1"/>
  <c r="D160" i="37"/>
  <c r="K160" i="37" s="1"/>
  <c r="D173" i="37"/>
  <c r="K173" i="37" s="1"/>
  <c r="D200" i="37"/>
  <c r="K200" i="37" s="1"/>
  <c r="D108" i="37"/>
  <c r="K108" i="37" s="1"/>
  <c r="D174" i="37"/>
  <c r="K174" i="37" s="1"/>
  <c r="D121" i="37"/>
  <c r="K121" i="37" s="1"/>
  <c r="D134" i="37"/>
  <c r="K134" i="37" s="1"/>
  <c r="D161" i="37"/>
  <c r="K161" i="37" s="1"/>
  <c r="D167" i="37"/>
  <c r="K167" i="37" s="1"/>
  <c r="D193" i="37"/>
  <c r="K193" i="37" s="1"/>
  <c r="D207" i="37"/>
  <c r="K207" i="37" s="1"/>
  <c r="D114" i="37"/>
  <c r="K114" i="37" s="1"/>
  <c r="D180" i="37"/>
  <c r="K180" i="37" s="1"/>
  <c r="AD99" i="37"/>
  <c r="AI99" i="37" s="1"/>
  <c r="AD72" i="37"/>
  <c r="AI72" i="37" s="1"/>
  <c r="AD65" i="37"/>
  <c r="AI65" i="37" s="1"/>
  <c r="AD47" i="37"/>
  <c r="AI47" i="37" s="1"/>
  <c r="AD12" i="37"/>
  <c r="AI12" i="37" s="1"/>
  <c r="AD6" i="37"/>
  <c r="AI6" i="37" s="1"/>
  <c r="S76" i="37"/>
  <c r="X76" i="37" s="1"/>
  <c r="S70" i="37"/>
  <c r="X70" i="37" s="1"/>
  <c r="S63" i="37"/>
  <c r="X63" i="37" s="1"/>
  <c r="S57" i="37"/>
  <c r="X57" i="37" s="1"/>
  <c r="S37" i="37"/>
  <c r="X37" i="37" s="1"/>
  <c r="S17" i="37"/>
  <c r="X17" i="37" s="1"/>
  <c r="AD105" i="37"/>
  <c r="AI105" i="37" s="1"/>
  <c r="AD91" i="37"/>
  <c r="AI91" i="37" s="1"/>
  <c r="AD33" i="37"/>
  <c r="AI33" i="37" s="1"/>
  <c r="S96" i="37"/>
  <c r="X96" i="37" s="1"/>
  <c r="AD77" i="37"/>
  <c r="AI77" i="37" s="1"/>
  <c r="AD71" i="37"/>
  <c r="AI71" i="37" s="1"/>
  <c r="AD64" i="37"/>
  <c r="AI64" i="37" s="1"/>
  <c r="AD32" i="37"/>
  <c r="AI32" i="37" s="1"/>
  <c r="AD11" i="37"/>
  <c r="AI11" i="37" s="1"/>
  <c r="AD5" i="37"/>
  <c r="AI5" i="37" s="1"/>
  <c r="S102" i="37"/>
  <c r="X102" i="37" s="1"/>
  <c r="S82" i="37"/>
  <c r="X82" i="37" s="1"/>
  <c r="S62" i="37"/>
  <c r="X62" i="37" s="1"/>
  <c r="S56" i="37"/>
  <c r="X56" i="37" s="1"/>
  <c r="S36" i="37"/>
  <c r="X36" i="37" s="1"/>
  <c r="S16" i="37"/>
  <c r="X16" i="37" s="1"/>
  <c r="AD69" i="37"/>
  <c r="AI69" i="37" s="1"/>
  <c r="AD9" i="37"/>
  <c r="AI9" i="37" s="1"/>
  <c r="S106" i="37"/>
  <c r="X106" i="37" s="1"/>
  <c r="AD104" i="37"/>
  <c r="AI104" i="37" s="1"/>
  <c r="AD90" i="37"/>
  <c r="AI90" i="37" s="1"/>
  <c r="AD84" i="37"/>
  <c r="AI84" i="37" s="1"/>
  <c r="AD58" i="37"/>
  <c r="AI58" i="37" s="1"/>
  <c r="AD45" i="37"/>
  <c r="AI45" i="37" s="1"/>
  <c r="AD18" i="37"/>
  <c r="AI18" i="37" s="1"/>
  <c r="S95" i="37"/>
  <c r="X95" i="37" s="1"/>
  <c r="S68" i="37"/>
  <c r="X68" i="37" s="1"/>
  <c r="S49" i="37"/>
  <c r="X49" i="37" s="1"/>
  <c r="S42" i="37"/>
  <c r="X42" i="37" s="1"/>
  <c r="S22" i="37"/>
  <c r="X22" i="37" s="1"/>
  <c r="S8" i="37"/>
  <c r="X8" i="37" s="1"/>
  <c r="S21" i="37"/>
  <c r="X21" i="37" s="1"/>
  <c r="AD97" i="37"/>
  <c r="AI97" i="37" s="1"/>
  <c r="AD31" i="37"/>
  <c r="AI31" i="37" s="1"/>
  <c r="AD4" i="37"/>
  <c r="AI4" i="37" s="1"/>
  <c r="S81" i="37"/>
  <c r="X81" i="37" s="1"/>
  <c r="S74" i="37"/>
  <c r="X74" i="37" s="1"/>
  <c r="S35" i="37"/>
  <c r="X35" i="37" s="1"/>
  <c r="S28" i="37"/>
  <c r="X28" i="37" s="1"/>
  <c r="AD30" i="37"/>
  <c r="AI30" i="37" s="1"/>
  <c r="S100" i="37"/>
  <c r="X100" i="37" s="1"/>
  <c r="S40" i="37"/>
  <c r="X40" i="37" s="1"/>
  <c r="AD76" i="37"/>
  <c r="AI76" i="37" s="1"/>
  <c r="AD70" i="37"/>
  <c r="AI70" i="37" s="1"/>
  <c r="AD63" i="37"/>
  <c r="AI63" i="37" s="1"/>
  <c r="AD57" i="37"/>
  <c r="AI57" i="37" s="1"/>
  <c r="AD37" i="37"/>
  <c r="AI37" i="37" s="1"/>
  <c r="AD17" i="37"/>
  <c r="AI17" i="37" s="1"/>
  <c r="S101" i="37"/>
  <c r="X101" i="37" s="1"/>
  <c r="S87" i="37"/>
  <c r="X87" i="37" s="1"/>
  <c r="S54" i="37"/>
  <c r="X54" i="37" s="1"/>
  <c r="S14" i="37"/>
  <c r="X14" i="37" s="1"/>
  <c r="S60" i="37"/>
  <c r="X60" i="37" s="1"/>
  <c r="S34" i="37"/>
  <c r="X34" i="37" s="1"/>
  <c r="AD96" i="37"/>
  <c r="AI96" i="37" s="1"/>
  <c r="AD89" i="37"/>
  <c r="AI89" i="37" s="1"/>
  <c r="AD83" i="37"/>
  <c r="AI83" i="37" s="1"/>
  <c r="AD50" i="37"/>
  <c r="AI50" i="37" s="1"/>
  <c r="AD44" i="37"/>
  <c r="AI44" i="37" s="1"/>
  <c r="AD23" i="37"/>
  <c r="AI23" i="37" s="1"/>
  <c r="AD3" i="37"/>
  <c r="AI3" i="37" s="1"/>
  <c r="S94" i="37"/>
  <c r="X94" i="37" s="1"/>
  <c r="S67" i="37"/>
  <c r="X67" i="37" s="1"/>
  <c r="S48" i="37"/>
  <c r="X48" i="37" s="1"/>
  <c r="S7" i="37"/>
  <c r="X7" i="37" s="1"/>
  <c r="S73" i="37"/>
  <c r="X73" i="37" s="1"/>
  <c r="AD102" i="37"/>
  <c r="AI102" i="37" s="1"/>
  <c r="AD82" i="37"/>
  <c r="AI82" i="37" s="1"/>
  <c r="AD62" i="37"/>
  <c r="AI62" i="37" s="1"/>
  <c r="AD56" i="37"/>
  <c r="AI56" i="37" s="1"/>
  <c r="AD36" i="37"/>
  <c r="AI36" i="37" s="1"/>
  <c r="AD16" i="37"/>
  <c r="AI16" i="37" s="1"/>
  <c r="S86" i="37"/>
  <c r="X86" i="37" s="1"/>
  <c r="S79" i="37"/>
  <c r="X79" i="37" s="1"/>
  <c r="S53" i="37"/>
  <c r="X53" i="37" s="1"/>
  <c r="S26" i="37"/>
  <c r="X26" i="37" s="1"/>
  <c r="S20" i="37"/>
  <c r="X20" i="37" s="1"/>
  <c r="S12" i="37"/>
  <c r="X12" i="37" s="1"/>
  <c r="AD54" i="37"/>
  <c r="AI54" i="37" s="1"/>
  <c r="AD14" i="37"/>
  <c r="AI14" i="37" s="1"/>
  <c r="AD95" i="37"/>
  <c r="AI95" i="37" s="1"/>
  <c r="AD68" i="37"/>
  <c r="AI68" i="37" s="1"/>
  <c r="AD49" i="37"/>
  <c r="AI49" i="37" s="1"/>
  <c r="AD42" i="37"/>
  <c r="AI42" i="37" s="1"/>
  <c r="AD22" i="37"/>
  <c r="AI22" i="37" s="1"/>
  <c r="S99" i="37"/>
  <c r="X99" i="37" s="1"/>
  <c r="S72" i="37"/>
  <c r="X72" i="37" s="1"/>
  <c r="S65" i="37"/>
  <c r="X65" i="37" s="1"/>
  <c r="S47" i="37"/>
  <c r="X47" i="37" s="1"/>
  <c r="S6" i="37"/>
  <c r="X6" i="37" s="1"/>
  <c r="AD81" i="37"/>
  <c r="AI81" i="37" s="1"/>
  <c r="AD74" i="37"/>
  <c r="AI74" i="37" s="1"/>
  <c r="AD35" i="37"/>
  <c r="AI35" i="37" s="1"/>
  <c r="AD28" i="37"/>
  <c r="AI28" i="37" s="1"/>
  <c r="AD8" i="37"/>
  <c r="AI8" i="37" s="1"/>
  <c r="S105" i="37"/>
  <c r="X105" i="37" s="1"/>
  <c r="S91" i="37"/>
  <c r="X91" i="37" s="1"/>
  <c r="S85" i="37"/>
  <c r="X85" i="37" s="1"/>
  <c r="S59" i="37"/>
  <c r="X59" i="37" s="1"/>
  <c r="S39" i="37"/>
  <c r="X39" i="37" s="1"/>
  <c r="S33" i="37"/>
  <c r="X33" i="37" s="1"/>
  <c r="AD101" i="37"/>
  <c r="AI101" i="37" s="1"/>
  <c r="AD87" i="37"/>
  <c r="AI87" i="37" s="1"/>
  <c r="AD21" i="37"/>
  <c r="AI21" i="37" s="1"/>
  <c r="AD94" i="37"/>
  <c r="AI94" i="37" s="1"/>
  <c r="AD67" i="37"/>
  <c r="AI67" i="37" s="1"/>
  <c r="AD48" i="37"/>
  <c r="AI48" i="37" s="1"/>
  <c r="AD7" i="37"/>
  <c r="AI7" i="37" s="1"/>
  <c r="S77" i="37"/>
  <c r="X77" i="37" s="1"/>
  <c r="S71" i="37"/>
  <c r="X71" i="37" s="1"/>
  <c r="S64" i="37"/>
  <c r="X64" i="37" s="1"/>
  <c r="S32" i="37"/>
  <c r="X32" i="37" s="1"/>
  <c r="S11" i="37"/>
  <c r="X11" i="37" s="1"/>
  <c r="S5" i="37"/>
  <c r="X5" i="37" s="1"/>
  <c r="AD106" i="37"/>
  <c r="AI106" i="37" s="1"/>
  <c r="AD100" i="37"/>
  <c r="AI100" i="37" s="1"/>
  <c r="AD73" i="37"/>
  <c r="AI73" i="37" s="1"/>
  <c r="AD60" i="37"/>
  <c r="AI60" i="37" s="1"/>
  <c r="AD40" i="37"/>
  <c r="AI40" i="37" s="1"/>
  <c r="AD34" i="37"/>
  <c r="AI34" i="37" s="1"/>
  <c r="S104" i="37"/>
  <c r="X104" i="37" s="1"/>
  <c r="S90" i="37"/>
  <c r="X90" i="37" s="1"/>
  <c r="S84" i="37"/>
  <c r="X84" i="37" s="1"/>
  <c r="S58" i="37"/>
  <c r="X58" i="37" s="1"/>
  <c r="S45" i="37"/>
  <c r="X45" i="37" s="1"/>
  <c r="S18" i="37"/>
  <c r="X18" i="37" s="1"/>
  <c r="AD85" i="37"/>
  <c r="AI85" i="37" s="1"/>
  <c r="AD59" i="37"/>
  <c r="AI59" i="37" s="1"/>
  <c r="AD39" i="37"/>
  <c r="AI39" i="37" s="1"/>
  <c r="S89" i="37"/>
  <c r="X89" i="37" s="1"/>
  <c r="AD86" i="37"/>
  <c r="AI86" i="37" s="1"/>
  <c r="AD79" i="37"/>
  <c r="AI79" i="37" s="1"/>
  <c r="AD53" i="37"/>
  <c r="AI53" i="37" s="1"/>
  <c r="AD26" i="37"/>
  <c r="AI26" i="37" s="1"/>
  <c r="AD20" i="37"/>
  <c r="AI20" i="37" s="1"/>
  <c r="S97" i="37"/>
  <c r="X97" i="37" s="1"/>
  <c r="S31" i="37"/>
  <c r="X31" i="37" s="1"/>
  <c r="S4" i="37"/>
  <c r="X4" i="37" s="1"/>
  <c r="AD98" i="37"/>
  <c r="AI98" i="37" s="1"/>
  <c r="S50" i="37"/>
  <c r="X50" i="37" s="1"/>
  <c r="S83" i="37"/>
  <c r="X83" i="37" s="1"/>
  <c r="AD52" i="37"/>
  <c r="AI52" i="37" s="1"/>
  <c r="S23" i="37"/>
  <c r="X23" i="37" s="1"/>
  <c r="S69" i="37"/>
  <c r="X69" i="37" s="1"/>
  <c r="S30" i="37"/>
  <c r="X30" i="37" s="1"/>
  <c r="S46" i="37"/>
  <c r="X46" i="37" s="1"/>
  <c r="S9" i="37"/>
  <c r="X9" i="37" s="1"/>
  <c r="S3" i="37"/>
  <c r="X3" i="37" s="1"/>
  <c r="S44" i="37"/>
  <c r="X44" i="37" s="1"/>
  <c r="AD19" i="37"/>
  <c r="AI19" i="37" s="1"/>
  <c r="S52" i="37"/>
  <c r="X52" i="37" s="1"/>
  <c r="AD46" i="37"/>
  <c r="AI46" i="37" s="1"/>
  <c r="S98" i="37"/>
  <c r="X98" i="37" s="1"/>
  <c r="AD25" i="37"/>
  <c r="AI25" i="37" s="1"/>
  <c r="S19" i="37"/>
  <c r="X19" i="37" s="1"/>
  <c r="S25" i="37"/>
  <c r="X25" i="37" s="1"/>
  <c r="E86" i="37"/>
  <c r="L86" i="37" s="1"/>
  <c r="E79" i="37"/>
  <c r="L79" i="37" s="1"/>
  <c r="E53" i="37"/>
  <c r="L53" i="37" s="1"/>
  <c r="E26" i="37"/>
  <c r="L26" i="37" s="1"/>
  <c r="E20" i="37"/>
  <c r="L20" i="37" s="1"/>
  <c r="E12" i="37"/>
  <c r="L12" i="37" s="1"/>
  <c r="E6" i="37"/>
  <c r="L6" i="37" s="1"/>
  <c r="E47" i="37"/>
  <c r="L47" i="37" s="1"/>
  <c r="E105" i="37"/>
  <c r="L105" i="37" s="1"/>
  <c r="E91" i="37"/>
  <c r="L91" i="37" s="1"/>
  <c r="E85" i="37"/>
  <c r="L85" i="37" s="1"/>
  <c r="E39" i="37"/>
  <c r="L39" i="37" s="1"/>
  <c r="E33" i="37"/>
  <c r="L33" i="37" s="1"/>
  <c r="E102" i="37"/>
  <c r="L102" i="37" s="1"/>
  <c r="E56" i="37"/>
  <c r="L56" i="37" s="1"/>
  <c r="E106" i="37"/>
  <c r="L106" i="37" s="1"/>
  <c r="E99" i="37"/>
  <c r="L99" i="37" s="1"/>
  <c r="E72" i="37"/>
  <c r="L72" i="37" s="1"/>
  <c r="E65" i="37"/>
  <c r="L65" i="37" s="1"/>
  <c r="E59" i="37"/>
  <c r="L59" i="37" s="1"/>
  <c r="E48" i="37"/>
  <c r="L48" i="37" s="1"/>
  <c r="E98" i="37"/>
  <c r="L98" i="37" s="1"/>
  <c r="E52" i="37"/>
  <c r="L52" i="37" s="1"/>
  <c r="E46" i="37"/>
  <c r="L46" i="37" s="1"/>
  <c r="E25" i="37"/>
  <c r="L25" i="37" s="1"/>
  <c r="E19" i="37"/>
  <c r="L19" i="37" s="1"/>
  <c r="E11" i="37"/>
  <c r="L11" i="37" s="1"/>
  <c r="E5" i="37"/>
  <c r="L5" i="37" s="1"/>
  <c r="E32" i="37"/>
  <c r="L32" i="37" s="1"/>
  <c r="E36" i="37"/>
  <c r="L36" i="37" s="1"/>
  <c r="E100" i="37"/>
  <c r="L100" i="37" s="1"/>
  <c r="E77" i="37"/>
  <c r="L77" i="37" s="1"/>
  <c r="E71" i="37"/>
  <c r="L71" i="37" s="1"/>
  <c r="E64" i="37"/>
  <c r="L64" i="37" s="1"/>
  <c r="E16" i="37"/>
  <c r="L16" i="37" s="1"/>
  <c r="E104" i="37"/>
  <c r="L104" i="37" s="1"/>
  <c r="E90" i="37"/>
  <c r="L90" i="37" s="1"/>
  <c r="E84" i="37"/>
  <c r="L84" i="37" s="1"/>
  <c r="E58" i="37"/>
  <c r="L58" i="37" s="1"/>
  <c r="E45" i="37"/>
  <c r="L45" i="37" s="1"/>
  <c r="E18" i="37"/>
  <c r="L18" i="37" s="1"/>
  <c r="E4" i="37"/>
  <c r="L4" i="37" s="1"/>
  <c r="E30" i="37"/>
  <c r="L30" i="37" s="1"/>
  <c r="E94" i="37"/>
  <c r="L94" i="37" s="1"/>
  <c r="E97" i="37"/>
  <c r="L97" i="37" s="1"/>
  <c r="E31" i="37"/>
  <c r="L31" i="37" s="1"/>
  <c r="E62" i="37"/>
  <c r="L62" i="37" s="1"/>
  <c r="E40" i="37"/>
  <c r="L40" i="37" s="1"/>
  <c r="E76" i="37"/>
  <c r="L76" i="37" s="1"/>
  <c r="E70" i="37"/>
  <c r="L70" i="37" s="1"/>
  <c r="E63" i="37"/>
  <c r="L63" i="37" s="1"/>
  <c r="E57" i="37"/>
  <c r="L57" i="37" s="1"/>
  <c r="E37" i="37"/>
  <c r="L37" i="37" s="1"/>
  <c r="E17" i="37"/>
  <c r="L17" i="37" s="1"/>
  <c r="E3" i="37"/>
  <c r="L3" i="37" s="1"/>
  <c r="E60" i="37"/>
  <c r="L60" i="37" s="1"/>
  <c r="E96" i="37"/>
  <c r="L96" i="37" s="1"/>
  <c r="E89" i="37"/>
  <c r="L89" i="37" s="1"/>
  <c r="E83" i="37"/>
  <c r="L83" i="37" s="1"/>
  <c r="E50" i="37"/>
  <c r="L50" i="37" s="1"/>
  <c r="E44" i="37"/>
  <c r="L44" i="37" s="1"/>
  <c r="E23" i="37"/>
  <c r="L23" i="37" s="1"/>
  <c r="E9" i="37"/>
  <c r="L9" i="37" s="1"/>
  <c r="E73" i="37"/>
  <c r="L73" i="37" s="1"/>
  <c r="E69" i="37"/>
  <c r="L69" i="37" s="1"/>
  <c r="E82" i="37"/>
  <c r="L82" i="37" s="1"/>
  <c r="E95" i="37"/>
  <c r="L95" i="37" s="1"/>
  <c r="E68" i="37"/>
  <c r="L68" i="37" s="1"/>
  <c r="E49" i="37"/>
  <c r="L49" i="37" s="1"/>
  <c r="E42" i="37"/>
  <c r="L42" i="37" s="1"/>
  <c r="E22" i="37"/>
  <c r="L22" i="37" s="1"/>
  <c r="E8" i="37"/>
  <c r="L8" i="37" s="1"/>
  <c r="E34" i="37"/>
  <c r="L34" i="37" s="1"/>
  <c r="E81" i="37"/>
  <c r="L81" i="37" s="1"/>
  <c r="E74" i="37"/>
  <c r="L74" i="37" s="1"/>
  <c r="E35" i="37"/>
  <c r="L35" i="37" s="1"/>
  <c r="E28" i="37"/>
  <c r="L28" i="37" s="1"/>
  <c r="E14" i="37"/>
  <c r="L14" i="37" s="1"/>
  <c r="E67" i="37"/>
  <c r="L67" i="37" s="1"/>
  <c r="E101" i="37"/>
  <c r="L101" i="37" s="1"/>
  <c r="E87" i="37"/>
  <c r="L87" i="37" s="1"/>
  <c r="E54" i="37"/>
  <c r="L54" i="37" s="1"/>
  <c r="E21" i="37"/>
  <c r="L21" i="37" s="1"/>
  <c r="E7" i="37"/>
  <c r="L7" i="37" s="1"/>
  <c r="AC79" i="37"/>
  <c r="AH79" i="37" s="1"/>
  <c r="AC53" i="37"/>
  <c r="AH53" i="37" s="1"/>
  <c r="AC26" i="37"/>
  <c r="AH26" i="37" s="1"/>
  <c r="AC20" i="37"/>
  <c r="AH20" i="37" s="1"/>
  <c r="R97" i="37"/>
  <c r="W97" i="37" s="1"/>
  <c r="R31" i="37"/>
  <c r="W31" i="37" s="1"/>
  <c r="AC65" i="37"/>
  <c r="AH65" i="37" s="1"/>
  <c r="AC6" i="37"/>
  <c r="AH6" i="37" s="1"/>
  <c r="AC98" i="37"/>
  <c r="AH98" i="37" s="1"/>
  <c r="AC52" i="37"/>
  <c r="AH52" i="37" s="1"/>
  <c r="AC46" i="37"/>
  <c r="AH46" i="37" s="1"/>
  <c r="AC25" i="37"/>
  <c r="AH25" i="37" s="1"/>
  <c r="AC19" i="37"/>
  <c r="AH19" i="37" s="1"/>
  <c r="R75" i="37"/>
  <c r="W75" i="37" s="1"/>
  <c r="R69" i="37"/>
  <c r="W69" i="37" s="1"/>
  <c r="R43" i="37"/>
  <c r="W43" i="37" s="1"/>
  <c r="R30" i="37"/>
  <c r="W30" i="37" s="1"/>
  <c r="R9" i="37"/>
  <c r="W9" i="37" s="1"/>
  <c r="R80" i="37"/>
  <c r="W80" i="37" s="1"/>
  <c r="AC77" i="37"/>
  <c r="AH77" i="37" s="1"/>
  <c r="AC71" i="37"/>
  <c r="AH71" i="37" s="1"/>
  <c r="AC64" i="37"/>
  <c r="AH64" i="37" s="1"/>
  <c r="AC38" i="37"/>
  <c r="AH38" i="37" s="1"/>
  <c r="AC11" i="37"/>
  <c r="AH11" i="37" s="1"/>
  <c r="AC5" i="37"/>
  <c r="AH5" i="37" s="1"/>
  <c r="R102" i="37"/>
  <c r="W102" i="37" s="1"/>
  <c r="R88" i="37"/>
  <c r="W88" i="37" s="1"/>
  <c r="R62" i="37"/>
  <c r="W62" i="37" s="1"/>
  <c r="R56" i="37"/>
  <c r="W56" i="37" s="1"/>
  <c r="R29" i="37"/>
  <c r="W29" i="37" s="1"/>
  <c r="R16" i="37"/>
  <c r="W16" i="37" s="1"/>
  <c r="AC104" i="37"/>
  <c r="AH104" i="37" s="1"/>
  <c r="AC90" i="37"/>
  <c r="AH90" i="37" s="1"/>
  <c r="AC84" i="37"/>
  <c r="AH84" i="37" s="1"/>
  <c r="AC58" i="37"/>
  <c r="AH58" i="37" s="1"/>
  <c r="AC51" i="37"/>
  <c r="AH51" i="37" s="1"/>
  <c r="AC45" i="37"/>
  <c r="AH45" i="37" s="1"/>
  <c r="AC24" i="37"/>
  <c r="AH24" i="37" s="1"/>
  <c r="R95" i="37"/>
  <c r="W95" i="37" s="1"/>
  <c r="R68" i="37"/>
  <c r="W68" i="37" s="1"/>
  <c r="R55" i="37"/>
  <c r="W55" i="37" s="1"/>
  <c r="R49" i="37"/>
  <c r="W49" i="37" s="1"/>
  <c r="R42" i="37"/>
  <c r="W42" i="37" s="1"/>
  <c r="R15" i="37"/>
  <c r="W15" i="37" s="1"/>
  <c r="AC83" i="37"/>
  <c r="AH83" i="37" s="1"/>
  <c r="R67" i="37"/>
  <c r="W67" i="37" s="1"/>
  <c r="R7" i="37"/>
  <c r="W7" i="37" s="1"/>
  <c r="AC97" i="37"/>
  <c r="AH97" i="37" s="1"/>
  <c r="AC31" i="37"/>
  <c r="AH31" i="37" s="1"/>
  <c r="AC10" i="37"/>
  <c r="AH10" i="37" s="1"/>
  <c r="R81" i="37"/>
  <c r="W81" i="37" s="1"/>
  <c r="R74" i="37"/>
  <c r="W74" i="37" s="1"/>
  <c r="R61" i="37"/>
  <c r="W61" i="37" s="1"/>
  <c r="R35" i="37"/>
  <c r="W35" i="37" s="1"/>
  <c r="R28" i="37"/>
  <c r="W28" i="37" s="1"/>
  <c r="AC89" i="37"/>
  <c r="AH89" i="37" s="1"/>
  <c r="AC44" i="37"/>
  <c r="AH44" i="37" s="1"/>
  <c r="AC23" i="37"/>
  <c r="AH23" i="37" s="1"/>
  <c r="AC3" i="37"/>
  <c r="AH3" i="37" s="1"/>
  <c r="AC103" i="37"/>
  <c r="AH103" i="37" s="1"/>
  <c r="AC76" i="37"/>
  <c r="AH76" i="37" s="1"/>
  <c r="AC63" i="37"/>
  <c r="AH63" i="37" s="1"/>
  <c r="AC57" i="37"/>
  <c r="AH57" i="37" s="1"/>
  <c r="AC37" i="37"/>
  <c r="AH37" i="37" s="1"/>
  <c r="AC17" i="37"/>
  <c r="AH17" i="37" s="1"/>
  <c r="R87" i="37"/>
  <c r="W87" i="37" s="1"/>
  <c r="R54" i="37"/>
  <c r="W54" i="37" s="1"/>
  <c r="R21" i="37"/>
  <c r="W21" i="37" s="1"/>
  <c r="R14" i="37"/>
  <c r="W14" i="37" s="1"/>
  <c r="AC96" i="37"/>
  <c r="AH96" i="37" s="1"/>
  <c r="AC50" i="37"/>
  <c r="AH50" i="37" s="1"/>
  <c r="R48" i="37"/>
  <c r="W48" i="37" s="1"/>
  <c r="AC75" i="37"/>
  <c r="AH75" i="37" s="1"/>
  <c r="AC69" i="37"/>
  <c r="AH69" i="37" s="1"/>
  <c r="AC43" i="37"/>
  <c r="AH43" i="37" s="1"/>
  <c r="AC30" i="37"/>
  <c r="AH30" i="37" s="1"/>
  <c r="AC9" i="37"/>
  <c r="AH9" i="37" s="1"/>
  <c r="R106" i="37"/>
  <c r="W106" i="37" s="1"/>
  <c r="R93" i="37"/>
  <c r="W93" i="37" s="1"/>
  <c r="R66" i="37"/>
  <c r="W66" i="37" s="1"/>
  <c r="R60" i="37"/>
  <c r="W60" i="37" s="1"/>
  <c r="R40" i="37"/>
  <c r="W40" i="37" s="1"/>
  <c r="R34" i="37"/>
  <c r="W34" i="37" s="1"/>
  <c r="AC81" i="37"/>
  <c r="AH81" i="37" s="1"/>
  <c r="AC28" i="37"/>
  <c r="AH28" i="37" s="1"/>
  <c r="AC102" i="37"/>
  <c r="AH102" i="37" s="1"/>
  <c r="AC88" i="37"/>
  <c r="AH88" i="37" s="1"/>
  <c r="AC62" i="37"/>
  <c r="AH62" i="37" s="1"/>
  <c r="AC56" i="37"/>
  <c r="AH56" i="37" s="1"/>
  <c r="AC29" i="37"/>
  <c r="AH29" i="37" s="1"/>
  <c r="AC16" i="37"/>
  <c r="AH16" i="37" s="1"/>
  <c r="R79" i="37"/>
  <c r="W79" i="37" s="1"/>
  <c r="R53" i="37"/>
  <c r="W53" i="37" s="1"/>
  <c r="R26" i="37"/>
  <c r="W26" i="37" s="1"/>
  <c r="R20" i="37"/>
  <c r="W20" i="37" s="1"/>
  <c r="AC95" i="37"/>
  <c r="AH95" i="37" s="1"/>
  <c r="AC68" i="37"/>
  <c r="AH68" i="37" s="1"/>
  <c r="AC55" i="37"/>
  <c r="AH55" i="37" s="1"/>
  <c r="AC49" i="37"/>
  <c r="AH49" i="37" s="1"/>
  <c r="AC42" i="37"/>
  <c r="AH42" i="37" s="1"/>
  <c r="AC15" i="37"/>
  <c r="AH15" i="37" s="1"/>
  <c r="R99" i="37"/>
  <c r="W99" i="37" s="1"/>
  <c r="R72" i="37"/>
  <c r="W72" i="37" s="1"/>
  <c r="R65" i="37"/>
  <c r="W65" i="37" s="1"/>
  <c r="R12" i="37"/>
  <c r="W12" i="37" s="1"/>
  <c r="R6" i="37"/>
  <c r="W6" i="37" s="1"/>
  <c r="AC74" i="37"/>
  <c r="AH74" i="37" s="1"/>
  <c r="AC61" i="37"/>
  <c r="AH61" i="37" s="1"/>
  <c r="AC35" i="37"/>
  <c r="AH35" i="37" s="1"/>
  <c r="AC87" i="37"/>
  <c r="AH87" i="37" s="1"/>
  <c r="AC54" i="37"/>
  <c r="AH54" i="37" s="1"/>
  <c r="AC21" i="37"/>
  <c r="AH21" i="37" s="1"/>
  <c r="AC14" i="37"/>
  <c r="AH14" i="37" s="1"/>
  <c r="R98" i="37"/>
  <c r="W98" i="37" s="1"/>
  <c r="R52" i="37"/>
  <c r="W52" i="37" s="1"/>
  <c r="R46" i="37"/>
  <c r="W46" i="37" s="1"/>
  <c r="R25" i="37"/>
  <c r="W25" i="37" s="1"/>
  <c r="R19" i="37"/>
  <c r="W19" i="37" s="1"/>
  <c r="R11" i="37"/>
  <c r="W11" i="37" s="1"/>
  <c r="R5" i="37"/>
  <c r="W5" i="37" s="1"/>
  <c r="AC80" i="37"/>
  <c r="AH80" i="37" s="1"/>
  <c r="AC67" i="37"/>
  <c r="AH67" i="37" s="1"/>
  <c r="AC48" i="37"/>
  <c r="AH48" i="37" s="1"/>
  <c r="AC7" i="37"/>
  <c r="AH7" i="37" s="1"/>
  <c r="R77" i="37"/>
  <c r="W77" i="37" s="1"/>
  <c r="R71" i="37"/>
  <c r="W71" i="37" s="1"/>
  <c r="R64" i="37"/>
  <c r="W64" i="37" s="1"/>
  <c r="R38" i="37"/>
  <c r="W38" i="37" s="1"/>
  <c r="AC99" i="37"/>
  <c r="AH99" i="37" s="1"/>
  <c r="AC72" i="37"/>
  <c r="AH72" i="37" s="1"/>
  <c r="AC12" i="37"/>
  <c r="AH12" i="37" s="1"/>
  <c r="R103" i="37"/>
  <c r="W103" i="37" s="1"/>
  <c r="AC106" i="37"/>
  <c r="AH106" i="37" s="1"/>
  <c r="AC93" i="37"/>
  <c r="AH93" i="37" s="1"/>
  <c r="AC66" i="37"/>
  <c r="AH66" i="37" s="1"/>
  <c r="AC60" i="37"/>
  <c r="AH60" i="37" s="1"/>
  <c r="AC40" i="37"/>
  <c r="AH40" i="37" s="1"/>
  <c r="AC34" i="37"/>
  <c r="AH34" i="37" s="1"/>
  <c r="R104" i="37"/>
  <c r="W104" i="37" s="1"/>
  <c r="R90" i="37"/>
  <c r="W90" i="37" s="1"/>
  <c r="R84" i="37"/>
  <c r="W84" i="37" s="1"/>
  <c r="R58" i="37"/>
  <c r="W58" i="37" s="1"/>
  <c r="R51" i="37"/>
  <c r="W51" i="37" s="1"/>
  <c r="R45" i="37"/>
  <c r="W45" i="37" s="1"/>
  <c r="R24" i="37"/>
  <c r="W24" i="37" s="1"/>
  <c r="R10" i="37"/>
  <c r="W10" i="37" s="1"/>
  <c r="R85" i="37"/>
  <c r="W85" i="37" s="1"/>
  <c r="R50" i="37"/>
  <c r="W50" i="37" s="1"/>
  <c r="R83" i="37"/>
  <c r="W83" i="37" s="1"/>
  <c r="R76" i="37"/>
  <c r="W76" i="37" s="1"/>
  <c r="R39" i="37"/>
  <c r="W39" i="37" s="1"/>
  <c r="AC59" i="37"/>
  <c r="AH59" i="37" s="1"/>
  <c r="AC39" i="37"/>
  <c r="AH39" i="37" s="1"/>
  <c r="AC33" i="37"/>
  <c r="AH33" i="37" s="1"/>
  <c r="R17" i="37"/>
  <c r="W17" i="37" s="1"/>
  <c r="AC91" i="37"/>
  <c r="AH91" i="37" s="1"/>
  <c r="AC85" i="37"/>
  <c r="AH85" i="37" s="1"/>
  <c r="R33" i="37"/>
  <c r="W33" i="37" s="1"/>
  <c r="R44" i="37"/>
  <c r="W44" i="37" s="1"/>
  <c r="R37" i="37"/>
  <c r="W37" i="37" s="1"/>
  <c r="R3" i="37"/>
  <c r="W3" i="37" s="1"/>
  <c r="R96" i="37"/>
  <c r="W96" i="37" s="1"/>
  <c r="AC105" i="37"/>
  <c r="AH105" i="37" s="1"/>
  <c r="R105" i="37"/>
  <c r="W105" i="37" s="1"/>
  <c r="R23" i="37"/>
  <c r="W23" i="37" s="1"/>
  <c r="R63" i="37"/>
  <c r="W63" i="37" s="1"/>
  <c r="R89" i="37"/>
  <c r="W89" i="37" s="1"/>
  <c r="R59" i="37"/>
  <c r="W59" i="37" s="1"/>
  <c r="R57" i="37"/>
  <c r="W57" i="37" s="1"/>
  <c r="R91" i="37"/>
  <c r="W91" i="37" s="1"/>
  <c r="D106" i="37"/>
  <c r="K106" i="37" s="1"/>
  <c r="D93" i="37"/>
  <c r="K93" i="37" s="1"/>
  <c r="D66" i="37"/>
  <c r="K66" i="37" s="1"/>
  <c r="D60" i="37"/>
  <c r="K60" i="37" s="1"/>
  <c r="D40" i="37"/>
  <c r="K40" i="37" s="1"/>
  <c r="D34" i="37"/>
  <c r="K34" i="37" s="1"/>
  <c r="D26" i="37"/>
  <c r="K26" i="37" s="1"/>
  <c r="D12" i="37"/>
  <c r="K12" i="37" s="1"/>
  <c r="D6" i="37"/>
  <c r="K6" i="37" s="1"/>
  <c r="D72" i="37"/>
  <c r="K72" i="37" s="1"/>
  <c r="D65" i="37"/>
  <c r="K65" i="37" s="1"/>
  <c r="D79" i="37"/>
  <c r="K79" i="37" s="1"/>
  <c r="D53" i="37"/>
  <c r="K53" i="37" s="1"/>
  <c r="D20" i="37"/>
  <c r="K20" i="37" s="1"/>
  <c r="D99" i="37"/>
  <c r="K99" i="37" s="1"/>
  <c r="D48" i="37"/>
  <c r="K48" i="37" s="1"/>
  <c r="D105" i="37"/>
  <c r="K105" i="37" s="1"/>
  <c r="D91" i="37"/>
  <c r="K91" i="37" s="1"/>
  <c r="D85" i="37"/>
  <c r="K85" i="37" s="1"/>
  <c r="D59" i="37"/>
  <c r="K59" i="37" s="1"/>
  <c r="D39" i="37"/>
  <c r="K39" i="37" s="1"/>
  <c r="D33" i="37"/>
  <c r="K33" i="37" s="1"/>
  <c r="D52" i="37"/>
  <c r="K52" i="37" s="1"/>
  <c r="D19" i="37"/>
  <c r="K19" i="37" s="1"/>
  <c r="D5" i="37"/>
  <c r="K5" i="37" s="1"/>
  <c r="D58" i="37"/>
  <c r="K58" i="37" s="1"/>
  <c r="D10" i="37"/>
  <c r="K10" i="37" s="1"/>
  <c r="D50" i="37"/>
  <c r="K50" i="37" s="1"/>
  <c r="D75" i="37"/>
  <c r="K75" i="37" s="1"/>
  <c r="D98" i="37"/>
  <c r="K98" i="37" s="1"/>
  <c r="D46" i="37"/>
  <c r="K46" i="37" s="1"/>
  <c r="D25" i="37"/>
  <c r="K25" i="37" s="1"/>
  <c r="D11" i="37"/>
  <c r="K11" i="37" s="1"/>
  <c r="D21" i="37"/>
  <c r="K21" i="37" s="1"/>
  <c r="D67" i="37"/>
  <c r="K67" i="37" s="1"/>
  <c r="D77" i="37"/>
  <c r="K77" i="37" s="1"/>
  <c r="D71" i="37"/>
  <c r="K71" i="37" s="1"/>
  <c r="D64" i="37"/>
  <c r="K64" i="37" s="1"/>
  <c r="D38" i="37"/>
  <c r="K38" i="37" s="1"/>
  <c r="D45" i="37"/>
  <c r="K45" i="37" s="1"/>
  <c r="D24" i="37"/>
  <c r="K24" i="37" s="1"/>
  <c r="D3" i="37"/>
  <c r="K3" i="37" s="1"/>
  <c r="D69" i="37"/>
  <c r="K69" i="37" s="1"/>
  <c r="D104" i="37"/>
  <c r="K104" i="37" s="1"/>
  <c r="D90" i="37"/>
  <c r="K90" i="37" s="1"/>
  <c r="D84" i="37"/>
  <c r="K84" i="37" s="1"/>
  <c r="D51" i="37"/>
  <c r="K51" i="37" s="1"/>
  <c r="D23" i="37"/>
  <c r="K23" i="37" s="1"/>
  <c r="D54" i="37"/>
  <c r="K54" i="37" s="1"/>
  <c r="D97" i="37"/>
  <c r="K97" i="37" s="1"/>
  <c r="D31" i="37"/>
  <c r="K31" i="37" s="1"/>
  <c r="D17" i="37"/>
  <c r="K17" i="37" s="1"/>
  <c r="D44" i="37"/>
  <c r="K44" i="37" s="1"/>
  <c r="D9" i="37"/>
  <c r="K9" i="37" s="1"/>
  <c r="D30" i="37"/>
  <c r="K30" i="37" s="1"/>
  <c r="D103" i="37"/>
  <c r="K103" i="37" s="1"/>
  <c r="D76" i="37"/>
  <c r="K76" i="37" s="1"/>
  <c r="D63" i="37"/>
  <c r="K63" i="37" s="1"/>
  <c r="D57" i="37"/>
  <c r="K57" i="37" s="1"/>
  <c r="D37" i="37"/>
  <c r="K37" i="37" s="1"/>
  <c r="D16" i="37"/>
  <c r="K16" i="37" s="1"/>
  <c r="D96" i="37"/>
  <c r="K96" i="37" s="1"/>
  <c r="D89" i="37"/>
  <c r="K89" i="37" s="1"/>
  <c r="D83" i="37"/>
  <c r="K83" i="37" s="1"/>
  <c r="D43" i="37"/>
  <c r="K43" i="37" s="1"/>
  <c r="D7" i="37"/>
  <c r="K7" i="37" s="1"/>
  <c r="D102" i="37"/>
  <c r="K102" i="37" s="1"/>
  <c r="D88" i="37"/>
  <c r="K88" i="37" s="1"/>
  <c r="D62" i="37"/>
  <c r="K62" i="37" s="1"/>
  <c r="D56" i="37"/>
  <c r="K56" i="37" s="1"/>
  <c r="D29" i="37"/>
  <c r="K29" i="37" s="1"/>
  <c r="D15" i="37"/>
  <c r="K15" i="37" s="1"/>
  <c r="D87" i="37"/>
  <c r="K87" i="37" s="1"/>
  <c r="D95" i="37"/>
  <c r="K95" i="37" s="1"/>
  <c r="D68" i="37"/>
  <c r="K68" i="37" s="1"/>
  <c r="D55" i="37"/>
  <c r="K55" i="37" s="1"/>
  <c r="D49" i="37"/>
  <c r="K49" i="37" s="1"/>
  <c r="D42" i="37"/>
  <c r="K42" i="37" s="1"/>
  <c r="D81" i="37"/>
  <c r="K81" i="37" s="1"/>
  <c r="D74" i="37"/>
  <c r="K74" i="37" s="1"/>
  <c r="D61" i="37"/>
  <c r="K61" i="37" s="1"/>
  <c r="D35" i="37"/>
  <c r="K35" i="37" s="1"/>
  <c r="D28" i="37"/>
  <c r="K28" i="37" s="1"/>
  <c r="D14" i="37"/>
  <c r="K14" i="37" s="1"/>
  <c r="D80" i="37"/>
  <c r="K80" i="37" s="1"/>
</calcChain>
</file>

<file path=xl/sharedStrings.xml><?xml version="1.0" encoding="utf-8"?>
<sst xmlns="http://schemas.openxmlformats.org/spreadsheetml/2006/main" count="3607" uniqueCount="637">
  <si>
    <t>nízký</t>
  </si>
  <si>
    <t>střední</t>
  </si>
  <si>
    <t>vysoký</t>
  </si>
  <si>
    <t>kritický</t>
  </si>
  <si>
    <t>Bezpečnost a zdraví osob</t>
  </si>
  <si>
    <t>Ochrana osobních údajů</t>
  </si>
  <si>
    <t>Povinnosti ze zákona</t>
  </si>
  <si>
    <t>Trestně-právní jednání</t>
  </si>
  <si>
    <t>Veřejný pořádek</t>
  </si>
  <si>
    <t>Mezinárodní vztahy</t>
  </si>
  <si>
    <t>Obrana státu</t>
  </si>
  <si>
    <t>Bezpečnostní a zpravodajské zájmy</t>
  </si>
  <si>
    <t>Ztráta důvěryhodnosti</t>
  </si>
  <si>
    <t>Finanční ztráty</t>
  </si>
  <si>
    <t>žádné vodítko</t>
  </si>
  <si>
    <t>Řízení a provoz OVM</t>
  </si>
  <si>
    <t>Narušení služeb veřejnosti</t>
  </si>
  <si>
    <t>Kategorie dopadů</t>
  </si>
  <si>
    <t>Nedostupnost 1h</t>
  </si>
  <si>
    <t>Nedostupnost 1den</t>
  </si>
  <si>
    <t>Nedostupnost 2 dny</t>
  </si>
  <si>
    <t>Nedostupnost 1 týden</t>
  </si>
  <si>
    <t>Nedostupnost 14 dní</t>
  </si>
  <si>
    <t>Nedostupnost měsíc a více</t>
  </si>
  <si>
    <t>Úplná ztráta dat</t>
  </si>
  <si>
    <t>Prozrazení v rámci organizace</t>
  </si>
  <si>
    <t>Prozrazení smluvním partnerům</t>
  </si>
  <si>
    <t>Prozrazení vně organizaci</t>
  </si>
  <si>
    <t>Úrovně dopadů</t>
  </si>
  <si>
    <t>nízká</t>
  </si>
  <si>
    <t>vysoká</t>
  </si>
  <si>
    <t>kritická</t>
  </si>
  <si>
    <t>Důvěrnost</t>
  </si>
  <si>
    <t>Integrita</t>
  </si>
  <si>
    <t>Dostupnost</t>
  </si>
  <si>
    <t>Ztráta</t>
  </si>
  <si>
    <t>Modifikace dat malého rozsahu</t>
  </si>
  <si>
    <t>Modifikace dat velkého rozsahu</t>
  </si>
  <si>
    <t>Trestně-právní řízení
(nad rámec VKB)</t>
  </si>
  <si>
    <t>Bezpečnost a zdraví osob
(písmeno h) VKB)</t>
  </si>
  <si>
    <t>Veřejný pořádek
(písmeno d) VKB)</t>
  </si>
  <si>
    <t>Mezinárodní vztahy
(písmeno i) VKB)</t>
  </si>
  <si>
    <t>Zákonné a smluvní povinnosti
(písmeno b) VKB)</t>
  </si>
  <si>
    <t>Narušení vnitřních řídících a kontrolních činností
(písmeno c) VKB)</t>
  </si>
  <si>
    <t>Narušení běžných činností
(písmeno f) VKB)</t>
  </si>
  <si>
    <t>Dopad na uživatele IS nebo KS
(písmeno j) VKB)</t>
  </si>
  <si>
    <t>Ztráta důvěryhodnosti
(písmeno g) VKB)</t>
  </si>
  <si>
    <t>Finanční ztráty
(písmeno d) VKB)</t>
  </si>
  <si>
    <t>Obchodní tajemství
(písmeno a) VKB)</t>
  </si>
  <si>
    <t>Úroveň</t>
  </si>
  <si>
    <t>Ztráta dat od zálohy (1 den)</t>
  </si>
  <si>
    <t>Kategorie</t>
  </si>
  <si>
    <t>Specifikace</t>
  </si>
  <si>
    <t>Garant aktiva</t>
  </si>
  <si>
    <t>Poznámka</t>
  </si>
  <si>
    <t>služba</t>
  </si>
  <si>
    <t>ID</t>
  </si>
  <si>
    <t>P1</t>
  </si>
  <si>
    <t>Typové primární aktivum</t>
  </si>
  <si>
    <t>Výsledná hodnota</t>
  </si>
  <si>
    <t>1-2</t>
  </si>
  <si>
    <t>3-4</t>
  </si>
  <si>
    <t>Přípustná doba kumulovaných výpadků s měsíčním vyhodnocováním</t>
  </si>
  <si>
    <t>Provozní doba pod SLA</t>
  </si>
  <si>
    <t>Max. 8 hod., avšak pouze v rámci definované pracovní doby</t>
  </si>
  <si>
    <t>Max. 4 hod. na bázi 24x7</t>
  </si>
  <si>
    <t>Max. 43 min. na bázi 24x7</t>
  </si>
  <si>
    <t>Jednotlivý výpadek max. 15 min. Max. kumulovaný roční výpadek 52 min. (odpovídá 99,99 %)</t>
  </si>
  <si>
    <t>Provozní doba pod SLA: 24x7 (připravenost pro služby související s úplným el. podáním). Avšak určité služby, u nichž to lze předpokládat vzhledem k provozním aspektům, lze nabízet s omezením Provozní doby pod SLA na pracovní dny a vymezenou pracovní dobu. To znamená, že el. podání bude obvykle fungovat nepřetržitě, ale reakce poskytovatele na nahlášené incidenty je omezena.</t>
  </si>
  <si>
    <t>Ztráta dat od zálohy (15 min)</t>
  </si>
  <si>
    <t>Ztráta dat od zálohy (2 dny)</t>
  </si>
  <si>
    <t>Ztráta dat od zálohy (1 týden)</t>
  </si>
  <si>
    <t>Ztráta dat od zálohy (14 dní)</t>
  </si>
  <si>
    <t>Služba certifikace senzorů</t>
  </si>
  <si>
    <t>Zajištění procesu certifikace a evidence senzorů</t>
  </si>
  <si>
    <t>Typové podpůrné aktivum</t>
  </si>
  <si>
    <t>Kategorie podpůrného aktiva</t>
  </si>
  <si>
    <t>Skupina podpůrného aktiva</t>
  </si>
  <si>
    <t>Popis podpůrného aktiva</t>
  </si>
  <si>
    <t>Technické vybavení (HW)</t>
  </si>
  <si>
    <t>Servery</t>
  </si>
  <si>
    <t>Backup a obslužný server</t>
  </si>
  <si>
    <t>Interní</t>
  </si>
  <si>
    <t>Komunikační prostředky</t>
  </si>
  <si>
    <t>Síťová zařízení</t>
  </si>
  <si>
    <t>Programové vybavení (SW)</t>
  </si>
  <si>
    <t>Objekty</t>
  </si>
  <si>
    <t>Lidské zdroje</t>
  </si>
  <si>
    <t>Ochrana osobních údajů - dopady na subjekty údajů
(písmeno a) VKB)</t>
  </si>
  <si>
    <t>Ochrana osobních údajů - finanční újma subjektů údajů
(písmeno a) VKB)</t>
  </si>
  <si>
    <t>Osobní údaje</t>
  </si>
  <si>
    <t>ano</t>
  </si>
  <si>
    <t>Legislativa</t>
  </si>
  <si>
    <t>Zákon o certifikaci</t>
  </si>
  <si>
    <t>Vazby primárních a podpůrných aktiv</t>
  </si>
  <si>
    <t>Primární aktiva</t>
  </si>
  <si>
    <t>Podpůrná aktiva</t>
  </si>
  <si>
    <t>Váha vlivu na dostupnost</t>
  </si>
  <si>
    <t>Váha vlivu na ztrátu dat</t>
  </si>
  <si>
    <t>Váha vlivu na důvěrnost</t>
  </si>
  <si>
    <t>Váha vlivu na integritu</t>
  </si>
  <si>
    <t>Hodnoty podpůrných aktiv podle váhy vlivu</t>
  </si>
  <si>
    <t>Maximální hodnota podpůrného aktiva</t>
  </si>
  <si>
    <t>server, disková pole, páskové jednotky</t>
  </si>
  <si>
    <t>x</t>
  </si>
  <si>
    <t>Komentář</t>
  </si>
  <si>
    <t>Gestor aktiva</t>
  </si>
  <si>
    <t>Switch (přepínač)</t>
  </si>
  <si>
    <t>Určený IS</t>
  </si>
  <si>
    <t>Rozsah ISMS</t>
  </si>
  <si>
    <t>Typové hrozby</t>
  </si>
  <si>
    <t>Příklady hrozeb</t>
  </si>
  <si>
    <t>Vektor útoku</t>
  </si>
  <si>
    <t>Dův.</t>
  </si>
  <si>
    <t>Int.</t>
  </si>
  <si>
    <t>Dost.</t>
  </si>
  <si>
    <t>Porušení bezpečnostní politiky, provedení neoprávněných činností, zneužití oprávnění ze strany uživatelů a administrátorů</t>
  </si>
  <si>
    <t>Poškození nebo selhání technického nebo programového vybavení</t>
  </si>
  <si>
    <t>Zneužití identity fyzické osoby</t>
  </si>
  <si>
    <t>Externí</t>
  </si>
  <si>
    <t>Užívání programového vybavení v rozporu s licenčními podmínkami</t>
  </si>
  <si>
    <t>Narušení fyzické bezpečnosti</t>
  </si>
  <si>
    <t>Přerušení poskytování služeb elektronických komunikací nebo dodávek elektrické energie</t>
  </si>
  <si>
    <t>Externí/Vyšší moc</t>
  </si>
  <si>
    <t>Zneužití nebo neoprávněná modifikace údajů</t>
  </si>
  <si>
    <t>Ztráta, odcizení nebo poškození aktiva</t>
  </si>
  <si>
    <t>Nedodržení smluvního závazku ze strany dodavatele</t>
  </si>
  <si>
    <t>Zneužití vnitřních prostředků, sabotáž</t>
  </si>
  <si>
    <t>Dlouhodobé přerušení poskytování služeb elektronických komunikací, dodávky elektrické energie nebo jiných důležitých služeb</t>
  </si>
  <si>
    <t>Nedostatek zaměstnanců s potřebnou odbornou úrovní</t>
  </si>
  <si>
    <t xml:space="preserve">Cílený kybernetický útok pomocí sociálního inženýrství, použití špionážních technik </t>
  </si>
  <si>
    <t>Zneužití vyměnitelných technických nosičů dat</t>
  </si>
  <si>
    <t>Napadení elektronické komunikace (odposlech, modifikace)</t>
  </si>
  <si>
    <t>Typové zranitelnosti</t>
  </si>
  <si>
    <t>Příklady zranitelností</t>
  </si>
  <si>
    <t>Dodavatelé a externí systémy a služby</t>
  </si>
  <si>
    <t>Nedostatečná údržba aktiv</t>
  </si>
  <si>
    <t>Zastaralost aktiv</t>
  </si>
  <si>
    <t>Nedostatečné bezpečnostní povědomí lidských zdrojů</t>
  </si>
  <si>
    <t>Nevhodné nastavení přístupových oprávnění</t>
  </si>
  <si>
    <t>Nedostatečné monitorování činnosti lidských zdrojů, neschopnost odhalit jejich pochybení, nevhodné nebo závadné způsoby chování</t>
  </si>
  <si>
    <t>Nedostatečné stanovení bezpečnostních pravidel a postupů, nepřesné nebo nejednoznačné vymezení práv a povinností lidských zdrojů</t>
  </si>
  <si>
    <t>Nedostatečná ochrana aktiv</t>
  </si>
  <si>
    <t>Nevhodná bezpečnostní architektura</t>
  </si>
  <si>
    <t>Nedostatečná míra nezávislé kontroly</t>
  </si>
  <si>
    <t>Zranitelnosti</t>
  </si>
  <si>
    <t>Hrozby</t>
  </si>
  <si>
    <t>Název</t>
  </si>
  <si>
    <t>Aktivum</t>
  </si>
  <si>
    <t>Hrozba</t>
  </si>
  <si>
    <t>Zranitelnost</t>
  </si>
  <si>
    <t>Hodnota hrozby</t>
  </si>
  <si>
    <t>Hodnota zranitelnosti</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</si>
  <si>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</si>
  <si>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</si>
  <si>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</si>
  <si>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</si>
  <si>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</si>
  <si>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</si>
  <si>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</si>
  <si>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</si>
  <si>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</si>
  <si>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</si>
  <si>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</si>
  <si>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</si>
  <si>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</si>
  <si>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</si>
  <si>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</si>
  <si>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</si>
  <si>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</si>
  <si>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</si>
  <si>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</si>
  <si>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</si>
  <si>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</si>
  <si>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</si>
  <si>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</si>
  <si>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</si>
  <si>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</si>
  <si>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</si>
  <si>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</si>
  <si>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</si>
  <si>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</si>
  <si>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</si>
  <si>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</si>
  <si>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</si>
  <si>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</si>
  <si>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</si>
  <si>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</si>
  <si>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</si>
  <si>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</si>
  <si>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</si>
  <si>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</si>
  <si>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</si>
  <si>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</si>
  <si>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</si>
  <si>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</si>
  <si>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</si>
  <si>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</si>
  <si>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</si>
  <si>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</si>
  <si>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</si>
  <si>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</si>
  <si>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</si>
  <si>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</si>
  <si>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</si>
  <si>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</si>
  <si>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</si>
  <si>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</si>
  <si>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</si>
  <si>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</si>
  <si>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</si>
  <si>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</si>
  <si>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</si>
  <si>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</si>
  <si>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</si>
  <si>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</si>
  <si>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</si>
  <si>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</si>
  <si>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</si>
  <si>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</si>
  <si>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</si>
  <si>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</si>
  <si>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</si>
  <si>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</si>
  <si>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</si>
  <si>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</si>
  <si>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</si>
  <si>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</si>
  <si>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</si>
  <si>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náměstek sekce certifikací (Martin Novotný)</t>
  </si>
  <si>
    <t>ředitel odboru certifikací 1 (Jan Novák), ředitelka odboru certifikací 2 (Tereza Černá)</t>
  </si>
  <si>
    <t>Nedostatečná ochrana perimetru</t>
  </si>
  <si>
    <t>nejvyšší hodnota</t>
  </si>
  <si>
    <t>Provozní doba pod SLA: minimálně určených 10 hodin v pracovní dny. Nezapočítávají se dny pracovního volna a dny pracovního klidu stanovené pro ČR. Např. r. 2018 má 250 pracovních dní, na bázi 10 hod. pod SLA denně, což dává max. měsíční výpadek 8,3 hod. při dostupnosti 96 % (vztaženo na dobu pod SLA).</t>
  </si>
  <si>
    <t>Provozní doba pod SLA: 24x7 (připravenost pro služby úplného el. podání). Určité služby, u nichž to lze předpokládat vzhledem k provozním aspektům, lze nabízet s omezením Provozní doby pod SLA na pracovní dny a vymezenou pracovní dobu.</t>
  </si>
  <si>
    <t>Nerelevantní</t>
  </si>
  <si>
    <t xml:space="preserve">Působení škodlivého kódu (například viry, spyware, trojské koně) </t>
  </si>
  <si>
    <t>Interní/Externí</t>
  </si>
  <si>
    <t>Hodnota dopadu - důvěrnost</t>
  </si>
  <si>
    <t>Hodnota dopadu - integrita</t>
  </si>
  <si>
    <t>Hodnota dopadu - dostupnost</t>
  </si>
  <si>
    <t>Hodnota rizika - dostupnost</t>
  </si>
  <si>
    <t>Hodnota rizika - důvěrnost</t>
  </si>
  <si>
    <t>Hodnota rizika - integrita</t>
  </si>
  <si>
    <t>1) Selhání dodávky elektrické energie, konektivity nebo jiných důležitých služeb pro provoz ICT.
2) Krátkodobé přerušení dodávek elektrické energie.</t>
  </si>
  <si>
    <t>1) Útoční se snaží o zablokování účtu.
2) Úmyslné přetížení HW servery, sítě, koncové stanice, zahlcením DOS, DDOS útokem.
3) Živelné pohromy (např. vichřice, popadané stromy na elektrickém vedení) a pandemická situace.
4) Překopnuté kabely.
5) Zničení rozvodů elektrické energie.</t>
  </si>
  <si>
    <t>Nedostupnost 4 h</t>
  </si>
  <si>
    <t>Nedostupnost 8 h</t>
  </si>
  <si>
    <t>Ztráta dat od zálohy (1 h)</t>
  </si>
  <si>
    <t>Ztráta dat od zálohy (4 h)</t>
  </si>
  <si>
    <t>Ztráta dat od zálohy (8 h)</t>
  </si>
  <si>
    <t>Nedostupnost 15 min</t>
  </si>
  <si>
    <t>1) Útočník získá přístup k aplikaci/systému.
2) Administrátor provede neoprávněnou změnu v nastavení SW.
3) Útočník v databázi pozmění data.
4) Útočník získá přístup k datům v databázi a využije je k zacílení svých dalších útoků.
5) Neautorizované spouštění řídicích síťových služeb.</t>
  </si>
  <si>
    <t>Pochybení ze strany zaměstnanců a administrátorů</t>
  </si>
  <si>
    <t>1) Zaměstnanec instaluje nepovolený SW na uživatelskou stanici.
2) Porušení licenčních podmínek SW.
3) Užívání pirátských kopií, falšování licencí.
4) Stahování programů z nezabezpečených a neoficiálních serverů.</t>
  </si>
  <si>
    <t>1) Útočník obnoví data ze zničených, poškozených nebo vadných disků.
2) Zaměstnanci ztratí vyměnitelné nosiče dat/jsou jim odcizeny apod.</t>
  </si>
  <si>
    <t>1) Jsou provozovány zastaralé nebo nepodporované operační systémy.
2) Nejsou vydávány aktualizace. 
3) Je používán zastaralý router.
4) Zastaralá serverovna nesplňující aktuální předpisy a normy.
5) Jsou používány zastaralé kryptografické algoritmy.
6) Není prováděno pravidelné přezkoumání používaných kryptografických algoritmů.</t>
  </si>
  <si>
    <t>1) Neexistuje dohled nad aktivitami privilegovaných (administrátorských) účtů.
2) Nejednotná úroveň logování uživatelských aktivit na jednotlivých informačních systémech, není prováděno pravidelné vyhodnocování logů. 
3) Nejsou vyhodnocovány informace ze síťových sond.
4) Záznamy z kamerového systému nejsou ukládány.
5) Vedoucí pracovník nekontroluje dodržování nastavených pravidel podřízenými.
6) Záznamy z kamerového systému neexistují či nejsou ukládány.</t>
  </si>
  <si>
    <t>STUPNICE PRO HODNOCENÍ HROZEB</t>
  </si>
  <si>
    <t>STUPNICE PRO HODNOCENÍ ZRANITELNOSTÍ</t>
  </si>
  <si>
    <t>STUPNICE PRO HODNOCENÍ RIZIK</t>
  </si>
  <si>
    <t>Hrozba neexistuje nebo je málo pravděpodobná. Předpokládaná realizace hrozby není častější než jednou za 5 let.</t>
  </si>
  <si>
    <t>Hrozba je málo pravděpodobná až pravděpodobná. Předpokládaná realizace hrozby je v rozpětí od 1 roku do 5 let</t>
  </si>
  <si>
    <t>Hrozba je pravděpodobná až velmi pravděpodobná. Předpokládaná realizace hrozby je v rozpětí od 1 měsíce do 1 roku.</t>
  </si>
  <si>
    <t>Hrozba je velmi pravděpodobná až víceméně jistá. Předpokládaná realizace hrozby je častější než jednou za měsíc.</t>
  </si>
  <si>
    <t>Zranitelnost neexistuje nebo je zneužití zranitelnosti málo pravděpodobné. Jsou zavedena bezpečnostní opatření, která jsou schopna včas detekovat možné zranitelnosti nebo případné pokusy o jejich zneužití.</t>
  </si>
  <si>
    <t>Zneužití zranitelnosti je málo pravděpodobné až pravděpodobné. Jsou zavedena bezpečnostní opatření, jejichž účinnost je pravidelně kontrolována. Schopnost bezpečnostních opatření včas detekovat možné zranitelnosti nebo případné pokusy o překonání opatření je omezena. Nejsou známé žádné úspěšné pokusy o překonání bezpečnostních opatření.</t>
  </si>
  <si>
    <t>Zneužití zranitelnosti je pravděpodobné až velmi pravděpodobné. Bezpečnostní opatření jsou zavedena, ale jejich účinnost nepokrývá všechny potřebné aspekty a není pravidelně kontrolována. Jsou známé dílčí úspěšné pokusy o překonání bezpečnostních opatření.</t>
  </si>
  <si>
    <t>Zneužití zranitelnosti je velmi pravděpodobné až víceméně jisté. Bezpečnostní opatření nejsou realizována nebo je jejich účinnost značně omezena. Neprobíhá kontrola účinnosti bezpečnostních opatření. Jsou známé úspěšné pokusy překonání bezpečnostních opatření.</t>
  </si>
  <si>
    <t>1-16</t>
  </si>
  <si>
    <t>17-31</t>
  </si>
  <si>
    <t>32-47</t>
  </si>
  <si>
    <t>48-64</t>
  </si>
  <si>
    <t>Riziko je považováno za přijatelné – akceptovatelné.</t>
  </si>
  <si>
    <t>Riziko může být sníženo méně náročnými opatřeními nebo v případě vyšší náročnosti opatření je riziko akceptovatelné.</t>
  </si>
  <si>
    <t>Riziko je dlouhodobě nepřípustné a musí být zahájeny systematické kroky k jeho odstranění.</t>
  </si>
  <si>
    <t>Riziko je nepřípustné a musí být neprodleně zahájeny kroky k jeho odstranění.</t>
  </si>
  <si>
    <t>1) Zaměstnanec nedodrží interní předpisy organizace.
2) Nedodržení zákonných předpisů dopadajících na organizaci.
3) Zaměstnanec nebo dodavatel záměrně poruší bezpečnostní politiku organizace.
4) Zaměstnanec nebo dodavatel záměrně eskaluje svá oprávnění.
5) Zaměstnanec nebo dodavatel do infrastruktury organizace připojí neschválený HW.
6) Zaměstnanec (vývojář) provede neoprávněné změny v aplikačním kódu a jiné změny vyvíjeného SW.
7) Zaměstnanec se seznámí s informacemi, které pro něj nebyly určeny.
8) Zaměstnanec sdílí informace s osobami, pro které nebyly určeny.</t>
  </si>
  <si>
    <t>NE</t>
  </si>
  <si>
    <t>ANO</t>
  </si>
  <si>
    <t>Individuálně přehodnocena hodnota ztráty dat. Ztráta zálohovacího hardware představuje v praxi závažnější riziko, jelikož se nejedná pouze o ztrátu nahraditelného HW, ale zároveň o ztrátu značného množství dat/informací a nedostupnost procesu zálohování do blízké budoucnosti. V případě jakékoliv jiné poruchy nebude následně možné systém obnovit.</t>
  </si>
  <si>
    <t>S1</t>
  </si>
  <si>
    <t>Popis kategorie</t>
  </si>
  <si>
    <t>Neúplnost či modifikace informací potřebných pro rozhodování vedení a kontrolní činnost.</t>
  </si>
  <si>
    <t>Narušení všech informací, procesů a služeb vztažených směrem k hlavnímu business cíli (účelu existence) organizace (např. v případě Ministerstva pro certifikaci senzorů by se jednalo o narušení vydávání certifikací).</t>
  </si>
  <si>
    <r>
      <t>Může mít</t>
    </r>
    <r>
      <rPr>
        <b/>
        <sz val="9"/>
        <color rgb="FF171616"/>
        <rFont val="Calibri"/>
        <family val="2"/>
        <charset val="238"/>
        <scheme val="minor"/>
      </rPr>
      <t xml:space="preserve"> závažný dopad</t>
    </r>
    <r>
      <rPr>
        <sz val="9"/>
        <color rgb="FF171616"/>
        <rFont val="Calibri"/>
        <family val="2"/>
        <scheme val="minor"/>
      </rPr>
      <t xml:space="preserve"> na řídicí a kontrolní činnosti a zapříčinit </t>
    </r>
    <r>
      <rPr>
        <b/>
        <sz val="9"/>
        <color rgb="FF171616"/>
        <rFont val="Calibri"/>
        <family val="2"/>
        <charset val="238"/>
        <scheme val="minor"/>
      </rPr>
      <t>dlouhodobé zastavení chodu</t>
    </r>
    <r>
      <rPr>
        <sz val="9"/>
        <color rgb="FF171616"/>
        <rFont val="Calibri"/>
        <family val="2"/>
        <scheme val="minor"/>
      </rPr>
      <t xml:space="preserve"> celé organizace.</t>
    </r>
  </si>
  <si>
    <r>
      <t xml:space="preserve">Může vést k </t>
    </r>
    <r>
      <rPr>
        <b/>
        <sz val="9"/>
        <color rgb="FF171616"/>
        <rFont val="Calibri"/>
        <family val="2"/>
        <charset val="238"/>
        <scheme val="minor"/>
      </rPr>
      <t xml:space="preserve">nepohodlí subjektu osobních údajů </t>
    </r>
    <r>
      <rPr>
        <sz val="9"/>
        <color rgb="FF171616"/>
        <rFont val="Calibri"/>
        <family val="2"/>
        <scheme val="minor"/>
      </rPr>
      <t>(podrážděnost, krátkodobé časové nároky pro opětovné zadávání údajů, nutnost další komunikace s organizací).</t>
    </r>
  </si>
  <si>
    <r>
      <t xml:space="preserve">Může vést k </t>
    </r>
    <r>
      <rPr>
        <b/>
        <sz val="9"/>
        <color rgb="FF171616"/>
        <rFont val="Calibri"/>
        <family val="2"/>
        <charset val="238"/>
        <scheme val="minor"/>
      </rPr>
      <t xml:space="preserve">menší újmě subjektu osobních údajů </t>
    </r>
    <r>
      <rPr>
        <sz val="9"/>
        <color rgb="FF171616"/>
        <rFont val="Calibri"/>
        <family val="2"/>
        <scheme val="minor"/>
      </rPr>
      <t>(stres, nepohodlí, drobné fyzické obtíže, nedostatek porozumění, omezení přístupu ke službám organizace nebo jiných subjektů, časové nároky spojené s řešením dopadů).</t>
    </r>
  </si>
  <si>
    <r>
      <t xml:space="preserve">Může vést k </t>
    </r>
    <r>
      <rPr>
        <b/>
        <sz val="9"/>
        <color rgb="FF171616"/>
        <rFont val="Calibri"/>
        <family val="2"/>
        <charset val="238"/>
        <scheme val="minor"/>
      </rPr>
      <t xml:space="preserve">závažné újmě subjektu osobních údajů </t>
    </r>
    <r>
      <rPr>
        <sz val="9"/>
        <color rgb="FF171616"/>
        <rFont val="Calibri"/>
        <family val="2"/>
        <scheme val="minor"/>
      </rPr>
      <t>(napadení, nepříznivý zdravotní stav, deprese, ztížené uplatnění, ekonomické znevýhodnění (černé listiny), krádež identity, předvolání vyšetřujícími orgány).</t>
    </r>
  </si>
  <si>
    <r>
      <t xml:space="preserve">Může vést k </t>
    </r>
    <r>
      <rPr>
        <b/>
        <sz val="9"/>
        <color rgb="FF171616"/>
        <rFont val="Calibri"/>
        <family val="2"/>
        <charset val="238"/>
        <scheme val="minor"/>
      </rPr>
      <t>velmi vážné újmě subjektu osobních údajů</t>
    </r>
    <r>
      <rPr>
        <sz val="9"/>
        <color rgb="FF171616"/>
        <rFont val="Calibri"/>
        <family val="2"/>
        <scheme val="minor"/>
      </rPr>
      <t>,</t>
    </r>
    <r>
      <rPr>
        <b/>
        <sz val="9"/>
        <color rgb="FF171616"/>
        <rFont val="Calibri"/>
        <family val="2"/>
        <charset val="238"/>
        <scheme val="minor"/>
      </rPr>
      <t xml:space="preserve"> přímému ohrožení či ztrátě života</t>
    </r>
    <r>
      <rPr>
        <sz val="9"/>
        <color rgb="FF171616"/>
        <rFont val="Calibri"/>
        <family val="2"/>
        <scheme val="minor"/>
      </rPr>
      <t xml:space="preserve"> (smrt, invalidita, dlouhodobě nepříznivý zdravotní stav a pracovní neschopnost, ztráta zaměstnání, velmi ztížené uplatnění, vyloučení, omezení práv).</t>
    </r>
  </si>
  <si>
    <r>
      <t xml:space="preserve">Odhadovaná finanční </t>
    </r>
    <r>
      <rPr>
        <b/>
        <sz val="9"/>
        <color rgb="FF171616"/>
        <rFont val="Calibri"/>
        <family val="2"/>
        <charset val="238"/>
        <scheme val="minor"/>
      </rPr>
      <t>újma do 5000 Kč/subjekt údajů.</t>
    </r>
  </si>
  <si>
    <r>
      <t xml:space="preserve">Odhadovaná finanční </t>
    </r>
    <r>
      <rPr>
        <b/>
        <sz val="9"/>
        <color rgb="FF171616"/>
        <rFont val="Calibri"/>
        <family val="2"/>
        <charset val="238"/>
        <scheme val="minor"/>
      </rPr>
      <t>újma od 5000 Kč do 50 000 Kč/subjekt údajů</t>
    </r>
    <r>
      <rPr>
        <sz val="9"/>
        <color rgb="FF171616"/>
        <rFont val="Calibri"/>
        <family val="2"/>
        <scheme val="minor"/>
      </rPr>
      <t xml:space="preserve"> (zneužití finančních prostředků subjektu údajů, poškození majetku).</t>
    </r>
  </si>
  <si>
    <r>
      <t xml:space="preserve">Odhadovaná finanční </t>
    </r>
    <r>
      <rPr>
        <b/>
        <sz val="9"/>
        <color rgb="FF171616"/>
        <rFont val="Calibri"/>
        <family val="2"/>
        <charset val="238"/>
        <scheme val="minor"/>
      </rPr>
      <t>újma od 50 000 Kč/subjekt údajů</t>
    </r>
    <r>
      <rPr>
        <sz val="9"/>
        <color rgb="FF171616"/>
        <rFont val="Calibri"/>
        <family val="2"/>
        <scheme val="minor"/>
      </rPr>
      <t xml:space="preserve"> (neschopnost splácet dluh, ztráta majetku).</t>
    </r>
  </si>
  <si>
    <r>
      <t xml:space="preserve">Může zapříčinit </t>
    </r>
    <r>
      <rPr>
        <b/>
        <sz val="9"/>
        <color rgb="FF171616"/>
        <rFont val="Calibri"/>
        <family val="2"/>
        <charset val="238"/>
        <scheme val="minor"/>
      </rPr>
      <t>porušení interních předpisů a postupů</t>
    </r>
    <r>
      <rPr>
        <sz val="9"/>
        <color rgb="FF171616"/>
        <rFont val="Calibri"/>
        <family val="2"/>
        <scheme val="minor"/>
      </rPr>
      <t>, nikoli však porušení zákonných a smluvních povinností, např. provozní důvody, nedostatek zaměstnanců.</t>
    </r>
  </si>
  <si>
    <r>
      <t xml:space="preserve">Může zapříčinit </t>
    </r>
    <r>
      <rPr>
        <b/>
        <sz val="9"/>
        <color rgb="FF171616"/>
        <rFont val="Calibri"/>
        <family val="2"/>
        <charset val="238"/>
        <scheme val="minor"/>
      </rPr>
      <t>správní nebo občanskoprávní řízení</t>
    </r>
    <r>
      <rPr>
        <sz val="9"/>
        <color rgb="FF171616"/>
        <rFont val="Calibri"/>
        <family val="2"/>
        <scheme val="minor"/>
      </rPr>
      <t xml:space="preserve"> vedoucí k pokutě nebo k náhradě škody.</t>
    </r>
  </si>
  <si>
    <r>
      <t xml:space="preserve">Může zapříčinit </t>
    </r>
    <r>
      <rPr>
        <b/>
        <sz val="9"/>
        <color rgb="FF171616"/>
        <rFont val="Calibri"/>
        <family val="2"/>
        <charset val="238"/>
        <scheme val="minor"/>
      </rPr>
      <t>porušení právních předpisů</t>
    </r>
    <r>
      <rPr>
        <sz val="9"/>
        <color rgb="FF171616"/>
        <rFont val="Calibri"/>
        <family val="2"/>
        <scheme val="minor"/>
      </rPr>
      <t xml:space="preserve"> vedoucí k zahájení trestního stíhání.</t>
    </r>
  </si>
  <si>
    <r>
      <t xml:space="preserve">Může mít </t>
    </r>
    <r>
      <rPr>
        <b/>
        <sz val="9"/>
        <color rgb="FF171616"/>
        <rFont val="Calibri"/>
        <family val="2"/>
        <charset val="238"/>
        <scheme val="minor"/>
      </rPr>
      <t>negativní dopad</t>
    </r>
    <r>
      <rPr>
        <sz val="9"/>
        <color rgb="FF171616"/>
        <rFont val="Calibri"/>
        <family val="2"/>
        <scheme val="minor"/>
      </rPr>
      <t xml:space="preserve"> na řídící a kontrolní činnosti organizace.</t>
    </r>
  </si>
  <si>
    <r>
      <t xml:space="preserve">Může mít </t>
    </r>
    <r>
      <rPr>
        <b/>
        <sz val="9"/>
        <color rgb="FF171616"/>
        <rFont val="Calibri"/>
        <family val="2"/>
        <charset val="238"/>
        <scheme val="minor"/>
      </rPr>
      <t>podstatný dopad</t>
    </r>
    <r>
      <rPr>
        <sz val="9"/>
        <color rgb="FF171616"/>
        <rFont val="Calibri"/>
        <family val="2"/>
        <scheme val="minor"/>
      </rPr>
      <t xml:space="preserve"> na řídicí a kontrolní činnosti organizace a zapříčinit </t>
    </r>
    <r>
      <rPr>
        <b/>
        <sz val="9"/>
        <color rgb="FF171616"/>
        <rFont val="Calibri"/>
        <family val="2"/>
        <charset val="238"/>
        <scheme val="minor"/>
      </rPr>
      <t>dočasné zastavení chodu či podstatný zásah do fungování organizace</t>
    </r>
    <r>
      <rPr>
        <sz val="9"/>
        <color rgb="FF171616"/>
        <rFont val="Calibri"/>
        <family val="2"/>
        <scheme val="minor"/>
      </rPr>
      <t>, značné finanční ztráty související s obnovením chodu.</t>
    </r>
  </si>
  <si>
    <r>
      <t>Může zapříčinit rozsahem, formou nebo místem</t>
    </r>
    <r>
      <rPr>
        <b/>
        <sz val="9"/>
        <color rgb="FF171616"/>
        <rFont val="Calibri"/>
        <family val="2"/>
        <charset val="238"/>
        <scheme val="minor"/>
      </rPr>
      <t xml:space="preserve"> omezené protesty (lokální nepokoje).</t>
    </r>
  </si>
  <si>
    <r>
      <t xml:space="preserve">Může zapříčinit rozsahem, formou nebo místem </t>
    </r>
    <r>
      <rPr>
        <b/>
        <sz val="9"/>
        <rFont val="Calibri"/>
        <family val="2"/>
        <charset val="238"/>
        <scheme val="minor"/>
      </rPr>
      <t>omezené protesty na úrovni významné části správního území obce s rozšířenou působností,</t>
    </r>
    <r>
      <rPr>
        <sz val="9"/>
        <rFont val="Calibri"/>
        <family val="2"/>
        <scheme val="minor"/>
      </rPr>
      <t xml:space="preserve"> jejichž řešení si může vyžádat aktivaci krizového řízení na úrovni kraje.</t>
    </r>
  </si>
  <si>
    <r>
      <t xml:space="preserve">Může zapříčinit </t>
    </r>
    <r>
      <rPr>
        <b/>
        <sz val="9"/>
        <rFont val="Calibri"/>
        <family val="2"/>
        <charset val="238"/>
        <scheme val="minor"/>
      </rPr>
      <t>hromadné nepokoje,</t>
    </r>
    <r>
      <rPr>
        <sz val="9"/>
        <rFont val="Calibri"/>
        <family val="2"/>
        <scheme val="minor"/>
      </rPr>
      <t xml:space="preserve"> např. generální stávku, nebo jinak závažně narušit veřejný pořádek s celostátními dopady.</t>
    </r>
  </si>
  <si>
    <r>
      <t xml:space="preserve">Může přímo nebo nepřímo vést ke </t>
    </r>
    <r>
      <rPr>
        <b/>
        <sz val="9"/>
        <color rgb="FF171616"/>
        <rFont val="Calibri"/>
        <family val="2"/>
        <charset val="238"/>
        <scheme val="minor"/>
      </rPr>
      <t>ztrátám menším než 0,05 %</t>
    </r>
    <r>
      <rPr>
        <sz val="9"/>
        <color rgb="FF171616"/>
        <rFont val="Calibri"/>
        <family val="2"/>
        <charset val="238"/>
        <scheme val="minor"/>
      </rPr>
      <t xml:space="preserve"> ročního rozpočtu,</t>
    </r>
    <r>
      <rPr>
        <sz val="9"/>
        <color rgb="FF171616"/>
        <rFont val="Calibri"/>
        <family val="2"/>
        <scheme val="minor"/>
      </rPr>
      <t xml:space="preserve"> popř. obratu organizace (v závislosti na typu organizace).</t>
    </r>
  </si>
  <si>
    <r>
      <t xml:space="preserve">Může přímo nebo nepřímo vést ke </t>
    </r>
    <r>
      <rPr>
        <b/>
        <sz val="9"/>
        <color rgb="FF171616"/>
        <rFont val="Calibri"/>
        <family val="2"/>
        <charset val="238"/>
        <scheme val="minor"/>
      </rPr>
      <t xml:space="preserve">ztrátám mezi 0,05 % a 2 % </t>
    </r>
    <r>
      <rPr>
        <sz val="9"/>
        <color rgb="FF171616"/>
        <rFont val="Calibri"/>
        <family val="2"/>
        <scheme val="minor"/>
      </rPr>
      <t>ročního rozpočtu, popř. obratu organizace (v závislosti na typu organizace).</t>
    </r>
  </si>
  <si>
    <r>
      <t xml:space="preserve">Může přímo nebo nepřímo vést ke </t>
    </r>
    <r>
      <rPr>
        <b/>
        <sz val="9"/>
        <color rgb="FF171616"/>
        <rFont val="Calibri"/>
        <family val="2"/>
        <charset val="238"/>
        <scheme val="minor"/>
      </rPr>
      <t>ztrátám vyšším než 2 % a nižším či rovným 10 %</t>
    </r>
    <r>
      <rPr>
        <sz val="9"/>
        <color rgb="FF171616"/>
        <rFont val="Calibri"/>
        <family val="2"/>
        <scheme val="minor"/>
      </rPr>
      <t xml:space="preserve"> ročního rozpočtu, popř. obratu organizace (v závislosti na typu organizace).</t>
    </r>
  </si>
  <si>
    <r>
      <t xml:space="preserve">Může přímo nebo nepřímo vést ke </t>
    </r>
    <r>
      <rPr>
        <b/>
        <sz val="9"/>
        <color rgb="FF171616"/>
        <rFont val="Calibri"/>
        <family val="2"/>
        <charset val="238"/>
        <scheme val="minor"/>
      </rPr>
      <t>ztrátám přesahujícím 10 %</t>
    </r>
    <r>
      <rPr>
        <sz val="9"/>
        <color rgb="FF171616"/>
        <rFont val="Calibri"/>
        <family val="2"/>
        <scheme val="minor"/>
      </rPr>
      <t xml:space="preserve"> ročního rozpočtu, popř. obratu organizace (v závislosti na typu organizace).</t>
    </r>
  </si>
  <si>
    <r>
      <t xml:space="preserve">Může způsobit </t>
    </r>
    <r>
      <rPr>
        <b/>
        <sz val="9"/>
        <rFont val="Calibri"/>
        <family val="2"/>
        <charset val="238"/>
        <scheme val="minor"/>
      </rPr>
      <t xml:space="preserve">omezení či narušení </t>
    </r>
    <r>
      <rPr>
        <sz val="9"/>
        <rFont val="Calibri"/>
        <family val="2"/>
        <charset val="238"/>
        <scheme val="minor"/>
      </rPr>
      <t>nezbytných nebo základních služeb pro</t>
    </r>
    <r>
      <rPr>
        <b/>
        <sz val="9"/>
        <rFont val="Calibri"/>
        <family val="2"/>
        <charset val="238"/>
        <scheme val="minor"/>
      </rPr>
      <t xml:space="preserve"> malé množství osob,</t>
    </r>
    <r>
      <rPr>
        <sz val="9"/>
        <rFont val="Calibri"/>
        <family val="2"/>
        <charset val="238"/>
        <scheme val="minor"/>
      </rPr>
      <t xml:space="preserve"> může způsobit </t>
    </r>
    <r>
      <rPr>
        <b/>
        <sz val="9"/>
        <rFont val="Calibri"/>
        <family val="2"/>
        <charset val="238"/>
        <scheme val="minor"/>
      </rPr>
      <t>krátkodobý výpadek</t>
    </r>
    <r>
      <rPr>
        <sz val="9"/>
        <rFont val="Calibri"/>
        <family val="2"/>
        <charset val="238"/>
        <scheme val="minor"/>
      </rPr>
      <t xml:space="preserve"> služeb organizace. Může způsobit méně závažné finanční ztráty.</t>
    </r>
  </si>
  <si>
    <r>
      <t xml:space="preserve">K narušení běžných činností nedochází, nanejvýše ke </t>
    </r>
    <r>
      <rPr>
        <b/>
        <sz val="9"/>
        <color rgb="FF171616"/>
        <rFont val="Calibri"/>
        <family val="2"/>
        <charset val="238"/>
        <scheme val="minor"/>
      </rPr>
      <t xml:space="preserve">zvýšeným časovým nárokům </t>
    </r>
    <r>
      <rPr>
        <sz val="9"/>
        <color rgb="FF171616"/>
        <rFont val="Calibri"/>
        <family val="2"/>
        <scheme val="minor"/>
      </rPr>
      <t>při provádění běžných činností.</t>
    </r>
  </si>
  <si>
    <r>
      <t xml:space="preserve">Může </t>
    </r>
    <r>
      <rPr>
        <b/>
        <sz val="9"/>
        <rFont val="Calibri"/>
        <family val="2"/>
        <charset val="238"/>
        <scheme val="minor"/>
      </rPr>
      <t>omezit</t>
    </r>
    <r>
      <rPr>
        <sz val="9"/>
        <rFont val="Calibri"/>
        <family val="2"/>
        <scheme val="minor"/>
      </rPr>
      <t xml:space="preserve"> provádění běžných činností, </t>
    </r>
    <r>
      <rPr>
        <b/>
        <sz val="9"/>
        <rFont val="Calibri"/>
        <family val="2"/>
        <charset val="238"/>
        <scheme val="minor"/>
      </rPr>
      <t>narušit řádné řízení nebo fungování</t>
    </r>
    <r>
      <rPr>
        <sz val="9"/>
        <rFont val="Calibri"/>
        <family val="2"/>
        <scheme val="minor"/>
      </rPr>
      <t xml:space="preserve"> části nebo celé organizace.</t>
    </r>
  </si>
  <si>
    <r>
      <t xml:space="preserve">Může způsobit </t>
    </r>
    <r>
      <rPr>
        <b/>
        <sz val="9"/>
        <rFont val="Calibri"/>
        <family val="2"/>
        <charset val="238"/>
        <scheme val="minor"/>
      </rPr>
      <t xml:space="preserve">dočasné zastavení nebo podstatné narušení </t>
    </r>
    <r>
      <rPr>
        <sz val="9"/>
        <rFont val="Calibri"/>
        <family val="2"/>
        <scheme val="minor"/>
      </rPr>
      <t xml:space="preserve">běžných činností organizace nebo </t>
    </r>
    <r>
      <rPr>
        <b/>
        <sz val="9"/>
        <rFont val="Calibri"/>
        <family val="2"/>
        <charset val="238"/>
        <scheme val="minor"/>
      </rPr>
      <t xml:space="preserve">poškodit </t>
    </r>
    <r>
      <rPr>
        <sz val="9"/>
        <rFont val="Calibri"/>
        <family val="2"/>
        <scheme val="minor"/>
      </rPr>
      <t>rozvoj nebo prosazování cílů a zájmů organizace.</t>
    </r>
  </si>
  <si>
    <r>
      <t xml:space="preserve">Může způsobit </t>
    </r>
    <r>
      <rPr>
        <b/>
        <sz val="9"/>
        <rFont val="Calibri"/>
        <family val="2"/>
        <charset val="238"/>
        <scheme val="minor"/>
      </rPr>
      <t xml:space="preserve">dlouhodobé zastavení </t>
    </r>
    <r>
      <rPr>
        <sz val="9"/>
        <rFont val="Calibri"/>
        <family val="2"/>
        <scheme val="minor"/>
      </rPr>
      <t>běžných činností organizace.</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</si>
  <si>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jedné nebo několika osob.</t>
    </r>
  </si>
  <si>
    <r>
      <t xml:space="preserve">Může vést k </t>
    </r>
    <r>
      <rPr>
        <b/>
        <sz val="9"/>
        <color rgb="FF171616"/>
        <rFont val="Calibri"/>
        <family val="2"/>
        <charset val="238"/>
        <scheme val="minor"/>
      </rPr>
      <t>újmě</t>
    </r>
    <r>
      <rPr>
        <sz val="9"/>
        <color rgb="FF171616"/>
        <rFont val="Calibri"/>
        <family val="2"/>
        <scheme val="minor"/>
      </rPr>
      <t xml:space="preserve"> (ohrožení osobní bezpečnosti, svobody nebo zranění) </t>
    </r>
    <r>
      <rPr>
        <b/>
        <sz val="9"/>
        <color rgb="FF171616"/>
        <rFont val="Calibri"/>
        <family val="2"/>
        <charset val="238"/>
        <scheme val="minor"/>
      </rPr>
      <t>větší skupiny osob, nebo ohrožení na životě jednotlivců.</t>
    </r>
  </si>
  <si>
    <r>
      <t xml:space="preserve">Může vést k </t>
    </r>
    <r>
      <rPr>
        <b/>
        <sz val="9"/>
        <rFont val="Calibri"/>
        <family val="2"/>
        <charset val="238"/>
        <scheme val="minor"/>
      </rPr>
      <t xml:space="preserve">přímému ohrožení či ztrátě života </t>
    </r>
    <r>
      <rPr>
        <sz val="9"/>
        <rFont val="Calibri"/>
        <family val="2"/>
        <scheme val="minor"/>
      </rPr>
      <t>osob.</t>
    </r>
  </si>
  <si>
    <r>
      <t xml:space="preserve">Může mít </t>
    </r>
    <r>
      <rPr>
        <b/>
        <sz val="9"/>
        <color rgb="FF171616"/>
        <rFont val="Calibri"/>
        <family val="2"/>
        <charset val="238"/>
        <scheme val="minor"/>
      </rPr>
      <t>negativní vliv na spolupráci organizace</t>
    </r>
    <r>
      <rPr>
        <sz val="9"/>
        <color rgb="FF171616"/>
        <rFont val="Calibri"/>
        <family val="2"/>
        <scheme val="minor"/>
      </rPr>
      <t xml:space="preserve"> se zahraniční společností. Např. pro osobní údaje - může vyvolat nutnost jednání mezi organizací a zahraničním partnerem o charakteristikách zpracování osobních údajů.</t>
    </r>
  </si>
  <si>
    <r>
      <t xml:space="preserve">Může vytvářet </t>
    </r>
    <r>
      <rPr>
        <b/>
        <sz val="9"/>
        <rFont val="Calibri"/>
        <family val="2"/>
        <charset val="238"/>
        <scheme val="minor"/>
      </rPr>
      <t>negativní obraz organizace ve světě.</t>
    </r>
    <r>
      <rPr>
        <sz val="9"/>
        <rFont val="Calibri"/>
        <family val="2"/>
        <charset val="238"/>
        <scheme val="minor"/>
      </rPr>
      <t xml:space="preserve"> Např. pro osobní údaje -  může být spojené s trvalým nebo dlouhodobým omezením participace zahraničních partnerů na zpracování osobních údajů.</t>
    </r>
  </si>
  <si>
    <r>
      <t xml:space="preserve">Může vytvářet </t>
    </r>
    <r>
      <rPr>
        <b/>
        <sz val="9"/>
        <rFont val="Calibri"/>
        <family val="2"/>
        <charset val="238"/>
        <scheme val="minor"/>
      </rPr>
      <t>negativní obraz organizace v jednom teritoriu, popř. v jednom státě</t>
    </r>
    <r>
      <rPr>
        <sz val="9"/>
        <rFont val="Calibri"/>
        <family val="2"/>
        <charset val="238"/>
        <scheme val="minor"/>
      </rPr>
      <t>. Např. pro osobní údaje - může vést k dočasnému omezení zahraniční participace na zpracování osobních údajů.</t>
    </r>
  </si>
  <si>
    <r>
      <t xml:space="preserve">Může </t>
    </r>
    <r>
      <rPr>
        <b/>
        <sz val="9"/>
        <rFont val="Calibri"/>
        <family val="2"/>
        <charset val="238"/>
        <scheme val="minor"/>
      </rPr>
      <t>negativně ovlivnit nebo poškodit diplomatické vztahy</t>
    </r>
    <r>
      <rPr>
        <sz val="9"/>
        <rFont val="Calibri"/>
        <family val="2"/>
        <charset val="238"/>
        <scheme val="minor"/>
      </rPr>
      <t xml:space="preserve"> a tím způsobit nevýhodu pro zájmy </t>
    </r>
    <r>
      <rPr>
        <b/>
        <sz val="9"/>
        <rFont val="Calibri"/>
        <family val="2"/>
        <charset val="238"/>
        <scheme val="minor"/>
      </rPr>
      <t>ČR</t>
    </r>
    <r>
      <rPr>
        <sz val="9"/>
        <rFont val="Calibri"/>
        <family val="2"/>
        <charset val="238"/>
        <scheme val="minor"/>
      </rPr>
      <t>. Např. pro osobní údaje - dlouhodobé nebo trvalé omezení participace zahraničních subjektů nebo i států na zpracování osobních údajů.</t>
    </r>
  </si>
  <si>
    <r>
      <t xml:space="preserve">Může způsobit </t>
    </r>
    <r>
      <rPr>
        <b/>
        <sz val="9"/>
        <color rgb="FF171616"/>
        <rFont val="Calibri"/>
        <family val="2"/>
        <charset val="238"/>
        <scheme val="minor"/>
      </rPr>
      <t>krátkodobé nepříjemnosti</t>
    </r>
    <r>
      <rPr>
        <sz val="9"/>
        <color rgb="FF171616"/>
        <rFont val="Calibri"/>
        <family val="2"/>
        <scheme val="minor"/>
      </rPr>
      <t xml:space="preserve"> při používání IS nebo KS (zdržení a podráždění uživatelů, jiné zdravotní dopady na uživatele nehrozí).</t>
    </r>
  </si>
  <si>
    <r>
      <t xml:space="preserve">Může </t>
    </r>
    <r>
      <rPr>
        <b/>
        <sz val="9"/>
        <rFont val="Calibri"/>
        <family val="2"/>
        <charset val="238"/>
        <scheme val="minor"/>
      </rPr>
      <t xml:space="preserve">negativně ovlivnit výkon činnosti </t>
    </r>
    <r>
      <rPr>
        <sz val="9"/>
        <rFont val="Calibri"/>
        <family val="2"/>
        <charset val="238"/>
        <scheme val="minor"/>
      </rPr>
      <t>interního nebo externího uživatele IS nebo KS (např. zvýšené časové nároky, stres uživatelů, drobné fyzické a zdravotní obtíže uživatelů).</t>
    </r>
  </si>
  <si>
    <r>
      <t xml:space="preserve">Může způsobit </t>
    </r>
    <r>
      <rPr>
        <b/>
        <sz val="9"/>
        <rFont val="Calibri"/>
        <family val="2"/>
        <charset val="238"/>
        <scheme val="minor"/>
      </rPr>
      <t xml:space="preserve">závažné dlouhodobé omezení výkonu činnosti </t>
    </r>
    <r>
      <rPr>
        <sz val="9"/>
        <rFont val="Calibri"/>
        <family val="2"/>
        <charset val="238"/>
        <scheme val="minor"/>
      </rPr>
      <t>interního nebo externího uživatele IS nebo KS (útoky na uživatele, odchod zaměstnanců, dlouhodobá pracovní neschopnost uživatelů, úmrtí).</t>
    </r>
  </si>
  <si>
    <r>
      <t xml:space="preserve">Může vytvořit podmínky pro </t>
    </r>
    <r>
      <rPr>
        <b/>
        <sz val="9"/>
        <color rgb="FF171616"/>
        <rFont val="Calibri"/>
        <family val="2"/>
        <charset val="238"/>
        <scheme val="minor"/>
      </rPr>
      <t xml:space="preserve">páchání trestné činnosti </t>
    </r>
    <r>
      <rPr>
        <sz val="9"/>
        <color rgb="FF171616"/>
        <rFont val="Calibri"/>
        <family val="2"/>
        <scheme val="minor"/>
      </rPr>
      <t>nebo může ztížit její vyšetřování.</t>
    </r>
  </si>
  <si>
    <r>
      <t xml:space="preserve">Může vést k </t>
    </r>
    <r>
      <rPr>
        <b/>
        <sz val="9"/>
        <color rgb="FF171616"/>
        <rFont val="Calibri"/>
        <family val="2"/>
        <charset val="238"/>
        <scheme val="minor"/>
      </rPr>
      <t xml:space="preserve">narušení vyšetřování trestné činnosti </t>
    </r>
    <r>
      <rPr>
        <sz val="9"/>
        <color rgb="FF171616"/>
        <rFont val="Calibri"/>
        <family val="2"/>
        <scheme val="minor"/>
      </rPr>
      <t>nebo soudního řízení (méně závažná kriminalita, krátkodobě, v jednotlivých případech).</t>
    </r>
  </si>
  <si>
    <r>
      <t xml:space="preserve">Může vést k </t>
    </r>
    <r>
      <rPr>
        <b/>
        <sz val="9"/>
        <color rgb="FF171616"/>
        <rFont val="Calibri"/>
        <family val="2"/>
        <charset val="238"/>
        <scheme val="minor"/>
      </rPr>
      <t xml:space="preserve">závažnému, dlouhodobému narušení schopnosti vyšetřovat trestnou činnost, </t>
    </r>
    <r>
      <rPr>
        <sz val="9"/>
        <color rgb="FF171616"/>
        <rFont val="Calibri"/>
        <family val="2"/>
        <scheme val="minor"/>
      </rPr>
      <t>popřípadě zpochybnění soudních řízení a rozhodnutí (závažná kriminalita, celkové zpochybnění systému).</t>
    </r>
  </si>
  <si>
    <r>
      <t xml:space="preserve">Může mít </t>
    </r>
    <r>
      <rPr>
        <b/>
        <sz val="9"/>
        <color rgb="FF171616"/>
        <rFont val="Calibri"/>
        <family val="2"/>
        <charset val="238"/>
        <scheme val="minor"/>
      </rPr>
      <t xml:space="preserve">negativní dopad </t>
    </r>
    <r>
      <rPr>
        <sz val="9"/>
        <color rgb="FF171616"/>
        <rFont val="Calibri"/>
        <family val="2"/>
        <scheme val="minor"/>
      </rPr>
      <t>na skutečnosti obchodní, výrobní či technické povahy související s podnikem, které mají skutečnou nebo alespoň potenciální materiální či nemateriální hodnotu.</t>
    </r>
  </si>
  <si>
    <r>
      <t xml:space="preserve">Může mít </t>
    </r>
    <r>
      <rPr>
        <b/>
        <sz val="9"/>
        <color rgb="FF171616"/>
        <rFont val="Calibri"/>
        <family val="2"/>
        <charset val="238"/>
        <scheme val="minor"/>
      </rPr>
      <t>podstatný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</si>
  <si>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mít </t>
    </r>
    <r>
      <rPr>
        <b/>
        <sz val="9"/>
        <color rgb="FF171616"/>
        <rFont val="Calibri"/>
        <family val="2"/>
        <charset val="238"/>
        <scheme val="minor"/>
      </rPr>
      <t>závažný dopad</t>
    </r>
    <r>
      <rPr>
        <sz val="9"/>
        <color rgb="FF171616"/>
        <rFont val="Calibri"/>
        <family val="2"/>
        <scheme val="minor"/>
      </rPr>
      <t xml:space="preserve"> na skutečnosti obchodní, výrobní či technické povahy související s podnikem, které mají skutečnou nebo alespoň potenciální materiální či nemateriální hodnotu.</t>
    </r>
  </si>
  <si>
    <r>
      <t xml:space="preserve">Může způsobit </t>
    </r>
    <r>
      <rPr>
        <b/>
        <sz val="9"/>
        <rFont val="Calibri"/>
        <family val="2"/>
        <charset val="238"/>
        <scheme val="minor"/>
      </rPr>
      <t>rozsáhlé dlouhodobé omezení, narušení či nedostupnost</t>
    </r>
    <r>
      <rPr>
        <sz val="9"/>
        <rFont val="Calibri"/>
        <family val="2"/>
        <scheme val="minor"/>
      </rPr>
      <t xml:space="preserve"> poskytování nezbytných nebo základních služeb pro </t>
    </r>
    <r>
      <rPr>
        <b/>
        <sz val="9"/>
        <rFont val="Calibri"/>
        <family val="2"/>
        <charset val="238"/>
        <scheme val="minor"/>
      </rPr>
      <t>větší množství osob</t>
    </r>
    <r>
      <rPr>
        <sz val="9"/>
        <rFont val="Calibri"/>
        <family val="2"/>
        <scheme val="minor"/>
      </rPr>
      <t xml:space="preserve">, </t>
    </r>
    <r>
      <rPr>
        <b/>
        <sz val="9"/>
        <rFont val="Calibri"/>
        <family val="2"/>
        <charset val="238"/>
        <scheme val="minor"/>
      </rPr>
      <t>může způsobit újmu</t>
    </r>
    <r>
      <rPr>
        <sz val="9"/>
        <rFont val="Calibri"/>
        <family val="2"/>
        <charset val="238"/>
        <scheme val="minor"/>
      </rPr>
      <t xml:space="preserve"> (např. soudní proces, likvidace, vznik nesplatitelného dluhu).</t>
    </r>
  </si>
  <si>
    <r>
      <t xml:space="preserve">Může způsobit </t>
    </r>
    <r>
      <rPr>
        <b/>
        <sz val="9"/>
        <rFont val="Calibri"/>
        <family val="2"/>
        <charset val="238"/>
        <scheme val="minor"/>
      </rPr>
      <t xml:space="preserve">závažné omezení či narušení </t>
    </r>
    <r>
      <rPr>
        <sz val="9"/>
        <rFont val="Calibri"/>
        <family val="2"/>
        <scheme val="minor"/>
      </rPr>
      <t xml:space="preserve">nezbytných nebo základních služeb </t>
    </r>
    <r>
      <rPr>
        <b/>
        <sz val="9"/>
        <rFont val="Calibri"/>
        <family val="2"/>
        <charset val="238"/>
        <scheme val="minor"/>
      </rPr>
      <t>pro větší množství osob, omezení</t>
    </r>
    <r>
      <rPr>
        <sz val="9"/>
        <rFont val="Calibri"/>
        <family val="2"/>
        <charset val="238"/>
        <scheme val="minor"/>
      </rPr>
      <t xml:space="preserve"> nebo </t>
    </r>
    <r>
      <rPr>
        <b/>
        <sz val="9"/>
        <rFont val="Calibri"/>
        <family val="2"/>
        <charset val="238"/>
        <scheme val="minor"/>
      </rPr>
      <t>krátkodobé zastavení</t>
    </r>
    <r>
      <rPr>
        <sz val="9"/>
        <rFont val="Calibri"/>
        <family val="2"/>
        <charset val="238"/>
        <scheme val="minor"/>
      </rPr>
      <t xml:space="preserve"> přístupu ke službám.</t>
    </r>
  </si>
  <si>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organizacemi nebo veřejností, negativní publicita se ale bude týkat </t>
    </r>
    <r>
      <rPr>
        <b/>
        <sz val="9"/>
        <color rgb="FF171616"/>
        <rFont val="Calibri"/>
        <family val="2"/>
        <charset val="238"/>
        <scheme val="minor"/>
      </rPr>
      <t>omezené zájmové skupiny nebo bude široká, avšak krátkodobá.</t>
    </r>
    <r>
      <rPr>
        <sz val="9"/>
        <color rgb="FF171616"/>
        <rFont val="Calibri"/>
        <family val="2"/>
        <charset val="238"/>
        <scheme val="minor"/>
      </rPr>
      <t xml:space="preserve"> Např. pro osobní údaje - úbytek klientů o 10 % u organizace, krátkodobé omezení přístupu ke službám využívaným správcem, negativní, avšak krátkodobé ohlasy v médiích.</t>
    </r>
  </si>
  <si>
    <r>
      <t xml:space="preserve">Může </t>
    </r>
    <r>
      <rPr>
        <b/>
        <sz val="9"/>
        <color rgb="FF171616"/>
        <rFont val="Calibri"/>
        <family val="2"/>
        <charset val="238"/>
        <scheme val="minor"/>
      </rPr>
      <t>závažně ovlivnit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negativní publicity.</t>
    </r>
    <r>
      <rPr>
        <sz val="9"/>
        <color rgb="FF171616"/>
        <rFont val="Calibri"/>
        <family val="2"/>
        <scheme val="minor"/>
      </rPr>
      <t xml:space="preserve"> </t>
    </r>
    <r>
      <rPr>
        <b/>
        <sz val="9"/>
        <color rgb="FF171616"/>
        <rFont val="Calibri"/>
        <family val="2"/>
        <charset val="238"/>
        <scheme val="minor"/>
      </rPr>
      <t>Např. pro osobní údaje - úbytek klientů 10-50  % u organizace, masivní negativní, avšak krátkodobé ohlasy v médiích.</t>
    </r>
  </si>
  <si>
    <r>
      <t xml:space="preserve">Může </t>
    </r>
    <r>
      <rPr>
        <b/>
        <sz val="9"/>
        <color rgb="FF171616"/>
        <rFont val="Calibri"/>
        <family val="2"/>
        <charset val="238"/>
        <scheme val="minor"/>
      </rPr>
      <t>závažně a dlouhodobě ovlivní vztahy</t>
    </r>
    <r>
      <rPr>
        <sz val="9"/>
        <color rgb="FF171616"/>
        <rFont val="Calibri"/>
        <family val="2"/>
        <scheme val="minor"/>
      </rPr>
      <t xml:space="preserve"> s jinými organizacemi nebo veřejností s následkem </t>
    </r>
    <r>
      <rPr>
        <b/>
        <sz val="9"/>
        <color rgb="FF171616"/>
        <rFont val="Calibri"/>
        <family val="2"/>
        <charset val="238"/>
        <scheme val="minor"/>
      </rPr>
      <t>celostátní či nadnárodní negativní publicity,</t>
    </r>
    <r>
      <rPr>
        <sz val="9"/>
        <color rgb="FF171616"/>
        <rFont val="Calibri"/>
        <family val="2"/>
        <scheme val="minor"/>
      </rPr>
      <t xml:space="preserve"> </t>
    </r>
    <r>
      <rPr>
        <b/>
        <sz val="9"/>
        <color rgb="FF171616"/>
        <rFont val="Calibri"/>
        <family val="2"/>
        <charset val="238"/>
        <scheme val="minor"/>
      </rPr>
      <t>s dlouhodobými účinky</t>
    </r>
    <r>
      <rPr>
        <sz val="9"/>
        <color rgb="FF171616"/>
        <rFont val="Calibri"/>
        <family val="2"/>
        <scheme val="minor"/>
      </rPr>
      <t xml:space="preserve"> a požadavky přijetí politické odpovědnosti. </t>
    </r>
    <r>
      <rPr>
        <b/>
        <sz val="9"/>
        <color rgb="FF171616"/>
        <rFont val="Calibri"/>
        <family val="2"/>
        <charset val="238"/>
        <scheme val="minor"/>
      </rPr>
      <t>Např. pro osobní údaje - úbytek klientů nad 50 % u organizace, černé listiny, ztráta konkurenceschopnosti, masivní</t>
    </r>
    <r>
      <rPr>
        <sz val="9"/>
        <color rgb="FF171616"/>
        <rFont val="Calibri"/>
        <family val="2"/>
        <scheme val="minor"/>
      </rPr>
      <t xml:space="preserve"> </t>
    </r>
    <r>
      <rPr>
        <b/>
        <sz val="9"/>
        <color rgb="FF171616"/>
        <rFont val="Calibri"/>
        <family val="2"/>
        <charset val="238"/>
        <scheme val="minor"/>
      </rPr>
      <t>negativní dlouhodobé ohlasy v médiích včetně zahraničních.</t>
    </r>
  </si>
  <si>
    <t>Způsob zvládání rizika</t>
  </si>
  <si>
    <t>Plně fault-tolerantní systém s georedundancí a replikací transakčních dat. Smluvní penále při výpadku dostupnosti služby delší než celkem 52 minut za rok (odpovídá 99,99 %).</t>
  </si>
  <si>
    <t>1) Neprobíhá pravidelný interní audit.
2) Neprobíhá pravidelný externí audit.
3) Neprobíhá penetrační testování.
4) Neprobíhá skenování zranitelností.
5) Neadekvátní kontrola změn.
6) Neprobíhají zákaznické audity u dodavatele.</t>
  </si>
  <si>
    <t>Vyšší moc/Externí</t>
  </si>
  <si>
    <t>Označení</t>
  </si>
  <si>
    <t>Z2: Zastaralost aktiv</t>
  </si>
  <si>
    <t>Z7: Nedostatečné stanovení bezpečnostních pravidel a postupů, nepřesné nebo nejednoznačné vymezení práv a povinností lidských zdrojů</t>
  </si>
  <si>
    <t>Z1: Nedostatečná údržba aktiv</t>
  </si>
  <si>
    <t>Z6: Nedostatečné monitorování činnosti lidských zdrojů, neschopnost odhalit jejich pochybení, nevhodné nebo závadné způsoby chování</t>
  </si>
  <si>
    <t>Z5: Nevhodné nastavení přístupových oprávnění</t>
  </si>
  <si>
    <t>Z10: Nedostatečná míra nezávislé kontroly</t>
  </si>
  <si>
    <t>Z3: Nedostatečná ochrana perimetru</t>
  </si>
  <si>
    <t>Z8: Nedostatečná ochrana aktiv</t>
  </si>
  <si>
    <t>Z9: Nevhodná bezpečnostní architektura</t>
  </si>
  <si>
    <t>H2: Poškození nebo selhání technického nebo programového vybavení</t>
  </si>
  <si>
    <t xml:space="preserve">H5: Působení škodlivého kódu (například viry, spyware, trojské koně) </t>
  </si>
  <si>
    <t xml:space="preserve">H14: Cílený kybernetický útok pomocí sociálního inženýrství, použití špionážních technik </t>
  </si>
  <si>
    <t>H4: Užívání programového vybavení v rozporu s licenčními podmínkami</t>
  </si>
  <si>
    <t>H10: Nedodržení smluvního závazku ze strany dodavatele</t>
  </si>
  <si>
    <t>H11: Pochybení ze strany zaměstnanců a administrátorů</t>
  </si>
  <si>
    <t>H13: Dlouhodobé přerušení poskytování služeb elektronických komunikací, dodávky elektrické energie nebo jiných důležitých služeb</t>
  </si>
  <si>
    <t>H12: Zneužití vnitřních prostředků, sabotáž</t>
  </si>
  <si>
    <t>H3: Zneužití identity fyzické osoby</t>
  </si>
  <si>
    <t>H6: Narušení fyzické bezpečnosti</t>
  </si>
  <si>
    <t>H1: Porušení bezpečnostní politiky, provedení neoprávněných činností, zneužití oprávnění ze strany uživatelů a administrátorů</t>
  </si>
  <si>
    <t>H8: Zneužití nebo neoprávněná modifikace údajů</t>
  </si>
  <si>
    <t>H16: Napadení elektronické komunikace (odposlech, modifikace)</t>
  </si>
  <si>
    <t>H7: Přerušení poskytování služeb elektronických komunikací nebo dodávek elektrické energie</t>
  </si>
  <si>
    <t>R77</t>
  </si>
  <si>
    <t>R78</t>
  </si>
  <si>
    <t>Zajišťování nezbytných nebo základních služeb*
(písmeno e) VKB)</t>
  </si>
  <si>
    <r>
      <t xml:space="preserve">Může </t>
    </r>
    <r>
      <rPr>
        <b/>
        <sz val="9"/>
        <color rgb="FF171616"/>
        <rFont val="Calibri"/>
        <family val="2"/>
        <charset val="238"/>
        <scheme val="minor"/>
      </rPr>
      <t>negativně ovlivnit vztahy</t>
    </r>
    <r>
      <rPr>
        <sz val="9"/>
        <color rgb="FF171616"/>
        <rFont val="Calibri"/>
        <family val="2"/>
        <charset val="238"/>
        <scheme val="minor"/>
      </rPr>
      <t xml:space="preserve"> s jinými částmi organizace, jinými organizacemi nebo vztahy s veřejností, negativní publicita bude ale omezena na </t>
    </r>
    <r>
      <rPr>
        <b/>
        <sz val="9"/>
        <color rgb="FF171616"/>
        <rFont val="Calibri"/>
        <family val="2"/>
        <charset val="238"/>
        <scheme val="minor"/>
      </rPr>
      <t>bezprostřední okolí</t>
    </r>
    <r>
      <rPr>
        <sz val="9"/>
        <color rgb="FF171616"/>
        <rFont val="Calibri"/>
        <family val="2"/>
        <charset val="238"/>
        <scheme val="minor"/>
      </rPr>
      <t xml:space="preserve"> a </t>
    </r>
    <r>
      <rPr>
        <b/>
        <sz val="9"/>
        <color rgb="FF171616"/>
        <rFont val="Calibri"/>
        <family val="2"/>
        <charset val="238"/>
        <scheme val="minor"/>
      </rPr>
      <t>nebude mít dlouhé trvání</t>
    </r>
    <r>
      <rPr>
        <sz val="9"/>
        <color rgb="FF171616"/>
        <rFont val="Calibri"/>
        <family val="2"/>
        <charset val="238"/>
        <scheme val="minor"/>
      </rPr>
      <t>. Např. pro osobní údaje - nepříjemnosti s klienty, nutnost jednání s dalšími klienty, nutnost jednání s dalšími subjekty, negativní někdy i veřejná reakce subjektů údajů apod.</t>
    </r>
  </si>
  <si>
    <r>
      <t xml:space="preserve">Může způsobit </t>
    </r>
    <r>
      <rPr>
        <b/>
        <sz val="9"/>
        <rFont val="Calibri"/>
        <family val="2"/>
        <charset val="238"/>
        <scheme val="minor"/>
      </rPr>
      <t xml:space="preserve">závažné krátkodobé omezení výkonu činnosti </t>
    </r>
    <r>
      <rPr>
        <sz val="9"/>
        <rFont val="Calibri"/>
        <family val="2"/>
        <charset val="238"/>
        <scheme val="minor"/>
      </rPr>
      <t>interního nebo externího uživatele IS nebo KS (zhoršení zdravotního stavu uživatelů, krátkodobá pracovní neschopnost).</t>
    </r>
  </si>
  <si>
    <t>V této kategorii je posuzováno, jaký dopad bude mít narušení primárních aktiv přímo na subjekty údajů, tedy na jednotlivé osoby, jejichž údaje jsou v daném IS zpracovávány. Jak moc budou jednotlivé osoby po fyzické nebo psychické stránce dotčeny, když budou narušeny jejich osobní údaje.</t>
  </si>
  <si>
    <t>V této kategorii je posuzováno, jaký dopad bude mít narušení primárních aktiv na ochranu obchodního tajemství organizace.</t>
  </si>
  <si>
    <t>V této kategorii je posuzováno, jaký dopad bude mít narušení primárních aktiv na plnění zákonných a smluvních povinností, kterými je organizace zavázána.</t>
  </si>
  <si>
    <t>V této kategorii je posuzováno, jaký dopad bude mít narušení primárních aktiv na vnitřní řídící a kontrolní činnosti organizace (kontrolní mechanismy organizace, její vedení, správu apod.).</t>
  </si>
  <si>
    <t>V této kategorii je posuzováno, jaký dopad bude mít narušení primárních aktiv na zajištění veřejného pořádku.</t>
  </si>
  <si>
    <t>V této kategorii je posuzováno, jaký dopad bude mít narušení primárních aktiv na zajišťování nezbytných nebo základních služeb.</t>
  </si>
  <si>
    <t>V této kategorii je posuzováno, jaký dopad bude mít narušení primárních aktiv na zajišťování běžných činností organizace (schopnost komunikovat v rámci organizace a mimo ni, přijímat zaměstnance apod.).</t>
  </si>
  <si>
    <t>V této kategorii je posuzováno, jak narušení primárních aktiv ovlivní důvěryhodnost (reputaci) organizace.</t>
  </si>
  <si>
    <t>V této kategorii je posuzováno, jaký dopad bude mít narušení primárních aktiv na bezpečnost a zdraví osob.</t>
  </si>
  <si>
    <t>V této kategorii je posuzováno, jaký dopad bude mít narušení primárních aktiv na uživatele využívající daný IS nebo KS (neschopnost jeho činnosti apod.).</t>
  </si>
  <si>
    <t>V této kategorii je posuzováno, jaký dopad bude mít narušení primárních aktiv na vyšetřování trestné činnosti nebo soudního řízení.</t>
  </si>
  <si>
    <t>Příklady</t>
  </si>
  <si>
    <t>Únik osobních údajů fyzické osoby z IS (např. o zdravotním stavu apod.) a jejich následné zveřejnění na internetu.</t>
  </si>
  <si>
    <t>Neoprávněná modifikace osobních údajů fyzické osoby v IS způsobí výplatu sociálních dávek jiné fyzické osobě.</t>
  </si>
  <si>
    <t>Odcizení patentů evidovaných v IS konkurenční firmou.</t>
  </si>
  <si>
    <t>• Nemožnost vydání rozhodnutí v zákonné lhůtě z důvodu nedostupnosti IS.
• Narušení povinnosti zveřejňovat dokumenty na elektronické úřední desce, která je nepřetržitě dostupná vzdáleným přístupem.</t>
  </si>
  <si>
    <r>
      <rPr>
        <sz val="9"/>
        <color rgb="FF3F3F3F"/>
        <rFont val="Calibri"/>
        <family val="2"/>
        <charset val="238"/>
      </rPr>
      <t>•</t>
    </r>
    <r>
      <rPr>
        <sz val="10.35"/>
        <color rgb="FF3F3F3F"/>
        <rFont val="Calibri"/>
        <family val="2"/>
        <charset val="238"/>
      </rPr>
      <t xml:space="preserve"> </t>
    </r>
    <r>
      <rPr>
        <sz val="9"/>
        <color rgb="FF3F3F3F"/>
        <rFont val="Calibri"/>
        <family val="2"/>
        <charset val="238"/>
        <scheme val="minor"/>
      </rPr>
      <t>Nedostupnost informací zveřejňovaných na webu organizace může vést k neinformování veřejnosti o důležitých skutečnostech (záplavy, ekologické katastrofy atd.).
• Dlouhodobá nedostupnost informací potřebných pro výplatu sociálních dávek, důchodů apod.</t>
    </r>
  </si>
  <si>
    <t>• Nedostupnost informací o fakturách na základě nedostupnosti ekonomického systému.
• Nedostupnost informací o možných obchodních příležitostech a z toho plynoucí ušlý zisk.</t>
  </si>
  <si>
    <t>V důsledku nedostupnosti informací evidovaných v nemocničním IS není možné provést nezbytné operace a pacienti jsou ohroženi na životě.</t>
  </si>
  <si>
    <t>Únik informací, které organizace získala od zahraničních partnerů.</t>
  </si>
  <si>
    <t>Riziko akceptuje manažer KB ve spolupráci s gestorem aktiva. Dále riziko monitorují. V případě zájmu se výbor KB může o těchto rizicích informovat.</t>
  </si>
  <si>
    <t xml:space="preserve">V případě způsobu zvládání rizika „Akceptovat“ riziko akceptuje manažer KB ve spolupráci s gestorem aktiva. V případě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 </t>
  </si>
  <si>
    <t>Způsob zvládání rizika navrhuje manažer KB ve spolupráci s gestorem aktiva. V případě návrhu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t>
  </si>
  <si>
    <t>Způsob zvládání rizika navrhuje manažer KB ve spolupráci s gestorem aktiva. V případě návrhu způsobu zvládání rizika „Snížit“ navrhuje bezpečnostní opatření architekt KB ve spolupráci s manažerem KB. Navržený způsob zvládání rizik včetně bezpečnostního opatření prezentuje manažer KB Výboru pro KB, který jej buď schválí, nebo rozhodne o jiném způsobu zvládání. V případě naléhavosti zvládnutí rizika lze postupovat způsobem popsaným v metodice.</t>
  </si>
  <si>
    <t>PROCES ZVLÁDÁNÍ RIZIKA</t>
  </si>
  <si>
    <t>Datum</t>
  </si>
  <si>
    <t>Verze</t>
  </si>
  <si>
    <t>Provedená změna</t>
  </si>
  <si>
    <t>1.0</t>
  </si>
  <si>
    <t>Vytvoření dokumentu</t>
  </si>
  <si>
    <t>Schválení dokumentu</t>
  </si>
  <si>
    <t>Vlivem úniku citlivých informací organizace na internet bude narušena její reputace.</t>
  </si>
  <si>
    <t>Ztráta možnosti přístupu uživatele ke službě vlivem její nedostupnosti (např. při výpadku internetového bankovnictví se tento problém dotkne velkého počtu uživatelů – nemožnost zadat platební příkaz online).</t>
  </si>
  <si>
    <t>velké L3 switche, 10 ks</t>
  </si>
  <si>
    <t>H9: Ztráta, odcizení nebo poškození aktiva</t>
  </si>
  <si>
    <t>H15: Zneužití vyměnitelných technických nosičů dat</t>
  </si>
  <si>
    <t>Hodnota dopadu - dostupnost (A)</t>
  </si>
  <si>
    <t>Hodnota dopadu - důvěrnost (A)</t>
  </si>
  <si>
    <t>Hodnota dopadu - integrita (A)</t>
  </si>
  <si>
    <t>Hodnota zranitelnosti (A)</t>
  </si>
  <si>
    <t>Hodnota hrozby (A)</t>
  </si>
  <si>
    <t>Hodnota rizika - dostupnost (A)</t>
  </si>
  <si>
    <t>Hodnota rizika - důvěrnost (A)</t>
  </si>
  <si>
    <t>Hodnota rizika - integrita (A)</t>
  </si>
  <si>
    <t>Komentář (A)</t>
  </si>
  <si>
    <t>Způsob zvládání rizika (A)</t>
  </si>
  <si>
    <t>Hodnota dopadu - dostupnost (B)</t>
  </si>
  <si>
    <t>Hodnota dopadu - důvěrnost (B)</t>
  </si>
  <si>
    <t>Hodnota dopadu - integrita (B)</t>
  </si>
  <si>
    <t>Hodnota zranitelnosti (B)</t>
  </si>
  <si>
    <t>Hodnota hrozby (B)</t>
  </si>
  <si>
    <t>Hodnota rizika - důvěrnost (B)</t>
  </si>
  <si>
    <t>Hodnota rizika - integrita (B)</t>
  </si>
  <si>
    <t>Hodnota rizika - dostupnost (B)</t>
  </si>
  <si>
    <t>Způsob zvládání rizika (B)</t>
  </si>
  <si>
    <t>Komentář (B)</t>
  </si>
  <si>
    <t>A</t>
  </si>
  <si>
    <t>B</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</si>
  <si>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</si>
  <si>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</si>
  <si>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</si>
  <si>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</si>
  <si>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</si>
  <si>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</si>
  <si>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</si>
  <si>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</si>
  <si>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</si>
  <si>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</si>
  <si>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</si>
  <si>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</si>
  <si>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</si>
  <si>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</si>
  <si>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</si>
  <si>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</si>
  <si>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</si>
  <si>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</si>
  <si>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</si>
  <si>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</si>
  <si>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</si>
  <si>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</si>
  <si>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</si>
  <si>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</si>
  <si>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</si>
  <si>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</si>
  <si>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</si>
  <si>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</si>
  <si>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</si>
  <si>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</si>
  <si>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</si>
  <si>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</si>
  <si>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</si>
  <si>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</si>
  <si>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</si>
  <si>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</si>
  <si>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</si>
  <si>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R116</t>
  </si>
  <si>
    <t>R117</t>
  </si>
  <si>
    <t>R118</t>
  </si>
  <si>
    <t>R119</t>
  </si>
  <si>
    <t>R120</t>
  </si>
  <si>
    <t>R121</t>
  </si>
  <si>
    <t>R122</t>
  </si>
  <si>
    <t>R123</t>
  </si>
  <si>
    <t>R124</t>
  </si>
  <si>
    <t>R125</t>
  </si>
  <si>
    <t>R126</t>
  </si>
  <si>
    <t>R127</t>
  </si>
  <si>
    <t>R128</t>
  </si>
  <si>
    <t>R129</t>
  </si>
  <si>
    <t>R130</t>
  </si>
  <si>
    <t>R131</t>
  </si>
  <si>
    <t>R132</t>
  </si>
  <si>
    <t>R133</t>
  </si>
  <si>
    <t>R134</t>
  </si>
  <si>
    <t>R135</t>
  </si>
  <si>
    <t>R136</t>
  </si>
  <si>
    <t>R137</t>
  </si>
  <si>
    <t>R138</t>
  </si>
  <si>
    <t>R139</t>
  </si>
  <si>
    <t>R140</t>
  </si>
  <si>
    <t>R141</t>
  </si>
  <si>
    <t>R142</t>
  </si>
  <si>
    <t>R143</t>
  </si>
  <si>
    <t>R144</t>
  </si>
  <si>
    <t>R145</t>
  </si>
  <si>
    <t>R146</t>
  </si>
  <si>
    <t>R147</t>
  </si>
  <si>
    <t>R148</t>
  </si>
  <si>
    <t>R149</t>
  </si>
  <si>
    <t>R150</t>
  </si>
  <si>
    <t>R151</t>
  </si>
  <si>
    <t>R152</t>
  </si>
  <si>
    <t>R153</t>
  </si>
  <si>
    <t>R154</t>
  </si>
  <si>
    <t>R155</t>
  </si>
  <si>
    <t>R156</t>
  </si>
  <si>
    <t>R157</t>
  </si>
  <si>
    <t>R158</t>
  </si>
  <si>
    <t>R159</t>
  </si>
  <si>
    <t>R160</t>
  </si>
  <si>
    <t>R161</t>
  </si>
  <si>
    <t>R162</t>
  </si>
  <si>
    <t>R163</t>
  </si>
  <si>
    <t>R164</t>
  </si>
  <si>
    <t>R165</t>
  </si>
  <si>
    <t>R166</t>
  </si>
  <si>
    <t>R167</t>
  </si>
  <si>
    <t>R168</t>
  </si>
  <si>
    <t>R169</t>
  </si>
  <si>
    <t>R170</t>
  </si>
  <si>
    <t>R171</t>
  </si>
  <si>
    <t>R172</t>
  </si>
  <si>
    <t>R173</t>
  </si>
  <si>
    <t>R174</t>
  </si>
  <si>
    <t>R175</t>
  </si>
  <si>
    <t>R176</t>
  </si>
  <si>
    <t>R177</t>
  </si>
  <si>
    <t>R178</t>
  </si>
  <si>
    <t>R179</t>
  </si>
  <si>
    <t>R180</t>
  </si>
  <si>
    <t>R181</t>
  </si>
  <si>
    <t>R182</t>
  </si>
  <si>
    <t>R183</t>
  </si>
  <si>
    <t>R184</t>
  </si>
  <si>
    <t>R185</t>
  </si>
  <si>
    <t>R186</t>
  </si>
  <si>
    <t>R187</t>
  </si>
  <si>
    <t>R188</t>
  </si>
  <si>
    <t>R189</t>
  </si>
  <si>
    <t>R190</t>
  </si>
  <si>
    <t>R191</t>
  </si>
  <si>
    <t>R192</t>
  </si>
  <si>
    <t>R193</t>
  </si>
  <si>
    <t>R194</t>
  </si>
  <si>
    <t>R195</t>
  </si>
  <si>
    <t>R196</t>
  </si>
  <si>
    <t>R197</t>
  </si>
  <si>
    <t>R198</t>
  </si>
  <si>
    <t>R199</t>
  </si>
  <si>
    <t>R200</t>
  </si>
  <si>
    <t>R201</t>
  </si>
  <si>
    <t>R202</t>
  </si>
  <si>
    <t>R203</t>
  </si>
  <si>
    <t>R204</t>
  </si>
  <si>
    <t>R205</t>
  </si>
  <si>
    <t>R206</t>
  </si>
  <si>
    <t>R207</t>
  </si>
  <si>
    <t>R208</t>
  </si>
  <si>
    <t>R209</t>
  </si>
  <si>
    <t>R210</t>
  </si>
  <si>
    <t>PO1</t>
  </si>
  <si>
    <t>PO2</t>
  </si>
  <si>
    <t>PO1: Switch (přepínač)</t>
  </si>
  <si>
    <t>PO2: Backup a obslužný server</t>
  </si>
  <si>
    <t>Akceptace</t>
  </si>
  <si>
    <t>Sledování</t>
  </si>
  <si>
    <t>Redukce</t>
  </si>
  <si>
    <t>Varianta A</t>
  </si>
  <si>
    <t>Opatření</t>
  </si>
  <si>
    <t>-</t>
  </si>
  <si>
    <t>ID opatření</t>
  </si>
  <si>
    <t>Popis opatření</t>
  </si>
  <si>
    <t>OP1</t>
  </si>
  <si>
    <t>OP2</t>
  </si>
  <si>
    <t>OP3</t>
  </si>
  <si>
    <t>OP4</t>
  </si>
  <si>
    <t>OP5</t>
  </si>
  <si>
    <t>OP6</t>
  </si>
  <si>
    <t>Zavedení šifrování zařízení.</t>
  </si>
  <si>
    <t>Vyloučení prvků společností uvedených ve varování NÚKIB ze 17. prosince 2018 z veřejné zakázky.</t>
  </si>
  <si>
    <t>Zavedení podrobného monitoringu obsahu přenášených dat.</t>
  </si>
  <si>
    <t>Pořízení duplicitní technologie od společností, které nejsou uvedeny ve varování NÚKIB ze 17. prosince 2018.</t>
  </si>
  <si>
    <t>Nevracení vadných komponent dodavateli/výrobci.</t>
  </si>
  <si>
    <t>Zavedení podrobné kontroly SW kódu.</t>
  </si>
  <si>
    <t>Varianta A - OP2; OP4
Varianta B - OP1</t>
  </si>
  <si>
    <t>Varianta A - OP3; OP4
Varianta B - OP1</t>
  </si>
  <si>
    <t>Varianta A - OP3; OP4; OP5
Varianta B - OP1</t>
  </si>
  <si>
    <t>Varianta A - OP2; OP3; OP4; OP5
Varianta B - OP1</t>
  </si>
  <si>
    <t>Varianta A - OP5; OP6
Varianta B - OP1</t>
  </si>
  <si>
    <t>Výchozí hodnocení</t>
  </si>
  <si>
    <t>Celkový součet</t>
  </si>
  <si>
    <t>Varianta B</t>
  </si>
  <si>
    <t>Výše rizika</t>
  </si>
  <si>
    <t>Počet z Hodnoty rizika - dostupnost</t>
  </si>
  <si>
    <t>Počet z Hodnoty rizika - dostupnost (A)</t>
  </si>
  <si>
    <t>Počet z Hodnota riziky - důvěrnost (A)</t>
  </si>
  <si>
    <t>Počet z Hodnota riziky - integrita (A)</t>
  </si>
  <si>
    <t>Počet z Hodnota riziky - dostupnost (B)</t>
  </si>
  <si>
    <t>Počet z Hodnoty rizika - integrita (B)</t>
  </si>
  <si>
    <t>Počet z Hodnoty rizika - důvěrnost (B)</t>
  </si>
  <si>
    <t>Varianta B: Hodnocení rizik ve stávajícím prostředí v případě, že budou vyloučeny prvky společností uvedených ve varování NÚKIB</t>
  </si>
  <si>
    <t>V rámci VZ nelze snížit toto riziko dalšími bezpečnostními opatřeními.</t>
  </si>
  <si>
    <t>Počet z Hodnota rizika - důvěrnost</t>
  </si>
  <si>
    <t>Počet z Hodnota rizika - integrita</t>
  </si>
  <si>
    <t>PŘÍLOHA 10: HODNOCENÍ AKTIV A RIZIK VEŘEJNÉ ZAKÁZKY - MINISTERSTVO PRO CERTIFIKACI SENZORŮ</t>
  </si>
  <si>
    <t>Manažer kybernetické bezpečnosti</t>
  </si>
  <si>
    <t>Výbor KB</t>
  </si>
  <si>
    <t>*Nezbytnou službou se rozumí služba naplňující odvětvová a průřezová kritéria podle nařízení vlády č. 432/2010 Sb. o kritériích pro určení prvku kritické infrastruktury nebo služba naplňující kritéria dle vyhlášky č. 317/2014 Sb., o významných informačních systémech a jejich určujících kritériích. Základní službou se rozumí služba naplňující odvětvová a dopadová kritéria podle vyhlášky č. 437/2017 Sb. o kritériích pro určení provozovatele základní služby.</t>
  </si>
  <si>
    <t>VÁHA VLIVU</t>
  </si>
  <si>
    <t>Hodnocený atribut bezpečnosti informací nemá vliv na stejný atribut daného primárního aktiva.</t>
  </si>
  <si>
    <t>Hodnocený atribut bezpečnosti informací má vedlejší vliv na stejný atribut daného primárního aktiva.</t>
  </si>
  <si>
    <t>Hodnocený atribut bezpečnosti informací má hlavní vliv na stejný atribut daného primárního aktiva, může způsobit významnou škodu.</t>
  </si>
  <si>
    <t>Hodnocený atribut bezpečnosti informací má kritický vliv na stejný atribut daného primárního aktiva, může způsobit jeho znehodnocení.</t>
  </si>
  <si>
    <r>
      <rPr>
        <b/>
        <sz val="11"/>
        <color theme="1"/>
        <rFont val="Calibri"/>
        <family val="2"/>
        <charset val="238"/>
        <scheme val="minor"/>
      </rPr>
      <t>CITLIVÉ</t>
    </r>
    <r>
      <rPr>
        <b/>
        <sz val="11"/>
        <color rgb="FFFF0000"/>
        <rFont val="Calibri"/>
        <family val="2"/>
        <charset val="238"/>
        <scheme val="minor"/>
      </rPr>
      <t xml:space="preserve">  </t>
    </r>
    <r>
      <rPr>
        <b/>
        <sz val="11"/>
        <color theme="5"/>
        <rFont val="Calibri"/>
        <family val="2"/>
        <charset val="238"/>
        <scheme val="minor"/>
      </rPr>
      <t>TLP: AMBER</t>
    </r>
  </si>
  <si>
    <t>1) Proces pro správu a řízení technických zranitelností není zdokumentován ani plně zaveden do praxe. Není používán nástroj pro řízení technických zranitelností. Není nasazena technologie pro skenování zranitelností.
2) Stává se, že seznam ICT komponent nově zaváděné techniky není kompletní, v organizaci se vyskytuje neevidovaný ICT HW. V případě krádeže je HW administrativně nedohledatelný.
3) Nedostatečná dokumentace interní sítě.
4) Pro testování jsou používaná produkční data.
5) Nejsou stanoveny priority obnovy informačních systémů ze zálohy. 
6) Neprobíhá profylaxe a údržba.
7) Jsou vydávány aktualizace dodavatelem/výrobcem, ale nejsou aplikovány do provozního prostředí.
8) Neprobíhá pravidelné čištění skladových prostor, hromadí se hořlavý materiál.
9) Servery jsou zanášeny prachem a nejsou pravidelně čištěny.
10) Informace popsané v dokumentaci nejsou pravidelně aktualizovány.
11) Aktualizace nejsou dostatečně testovány před nasazením do provozního prostředí.
12) Nejsou odstraňovány nedostatky identifikované v průběhu skenování zranitelností nebo penetračního testování.</t>
  </si>
  <si>
    <t>1) Není implementovaná ochrana proti Web application útokům na externí služby ani pro interní služby.
2) Není aplikován hardening serverů, zejména těch vystavených do internetu.
3) Externí FW není zapojen v clusteru.
4) Nedostatečné fyzické zabezpečení objektů a lokalit.
5) Routery mají nastaveno defaultní jméno a heslo pro přístup do administrátorského rozhraní.
6) Vstup do objektu je umožněn komukoliv bez prověření jeho totožnosti, účelu návštěvy atd.
7) Absence ostrahy/dozoru u vstupu atd.</t>
  </si>
  <si>
    <t>1) Některá ICT zařízení nemají od výrobce přístup chráněný heslem (defaultně).
2) Není nastavena jednotná politika hesel jak v rámci domény, tak na jednotlivých IS.
3) Neprobíhá pravidelné přezkoumávání přístupových práv jak uživatelů, tak administrátorů.
4) Při přihlašování do IS neprobíhá autentizace uživatelů přes centrální správu uživatelů (AD). IS mají svou vlastní DB uživatelů.
5) Není implementován centrální systém řízení identit (IDM).
6) Nedostatečně fyzicky zabezpečené vstupy do serverovny.
7) Absence rozdělení odpovědných rolí a jim přidružených oprávnění – všichni mají přístup všude (porušená či ignorovaná zásada "need to know").
8) Není aplikována metoda minimálních oprávnění (least priviledge principle).</t>
  </si>
  <si>
    <t>1) Bezpečnostní politiky nejsou vytvořeny v dostatečném rozsahu.
2) Neexistuje incident management dokumentace.
3) Není dokumentovaná odpovědnost a role za řízení bezpečnosti informací.
4) Nedochází k systematickému a jednotnému řízení aktiv a rizik.
5) MKB není součástí všech akvizičních procesů ICT. MKB se nevyjadřuje k bezpečnostním požadavkům na nové technologie nebo při obměně stávajících technologií. 
6) Nedostatečné řízení dodavatelů, ve smlouvách nejsou stanoveny požadavky na bezpečnost, ve smlouvách absentují informace a požadavky na připojení do sítí (topologie infrastruktury, datové rozvaděče, způsob zapojení apod.). 
7) Nejsou nastavena pravidla pro změny defaultních hesel na zařízeních.
8) Neexistují pravidla pro vzdálenou práci a pro BYOD.
9) Nejsou nastavena bezpečnostní pravidla, která musí být zohledněna při zpracování veřejných zakázek.
10) Nejsou nastaveny závazné postupy při identifikaci negativních bezpečnostních jevů, KBU, KBI od formy jejich hlášení, postupů řešení, seznamu zainteresovaných řešitelů a vyhodnocení těchto jevů a následného přezkoumání.
11) Staré smlouvy nezahrnují požadavky na bezpečnost nebo jen částečně.
12) Neexistuje bezpečnostní provozní příručka k IS.
13) Není nastavena forma hlášení a řešení bezpečnostních událostí a incidentů ke správci IS od dodavatele.</t>
  </si>
  <si>
    <t>1) Nižší úroveň vysoké dostupnosti z důvodu přepínání celých větví a nejen zařízení, které vypadne.
2) Uživatelský segment není od DMZ oddělen pomocí interního FW.
3) VLAN jsou zakončeny na core switchi, což ztěžuje management prostupů mezi VLAN.
4) Na serverech není instalován FW.
5) Není používáno nastavení DNSSEC.
6) DMZ je provozována na stejných fyzických serverech jako interní servery. Je oddělena pouze síťově na úrovni pomocí VLAN.
7) Nedostatečná segmentace sítě.
8) Nejsou definovány ACL.</t>
  </si>
  <si>
    <t>1) Nedostatek kvalifikovaných zájemců o práci v informačních a komunikačních technologií.
2) Nedostatek zaměstnanců způsobený hromadnou nemocí, karanténou.</t>
  </si>
  <si>
    <t>1) Náhodné přetížení HW serveru, sítě, koncové stanice.
2) Nedostupnost záloh.
3) Selhání HW zařízení (klimatizace, server, diskové pole).
4) Selhání operačního systému.
5) Zaplavení nebo požár serverovny.
6) Živelná pohroma – záplavy, tornádo, zemětřesení apod.</t>
  </si>
  <si>
    <t>1) Útočník se snaží o prolomení (hádání) hesel.
2) Útočník se snaží prolomit zabezpečení bezdrátové Wi-Fi sítě.
3) Útočník se snaží do organizace proniknout z guest Wi-Fi sítě.
4) Cílený kybernetický útok (hacking) - pokus o krádež identity prostřednictvím SQL Injection, XSS, session hijacking apod.
5) Útočník zneužije fyzickou přístupovou kartu.
6) Útočník odcizí heslo doménového administrátora/privátní klíče k PKI.
7) Útočník zneužije důvěru zaměstnance a donutí jej jednat ve svůj prospěch.
8) Zaměstnanec zneužije přístupové údaje/kartu jiného zaměstnance.</t>
  </si>
  <si>
    <t>1) Zaměstnanec infikuje pracovní stanici škodlivým kódem při práci (např. stažení přílohy, vyhledávání na internetu apod.).
2) Zaměstnanec infikuje počítačovou síť vložením infikovaného přenosného zařízení (USB disk, CD, DVD).
3) Napadení plošně šířeným malware.</t>
  </si>
  <si>
    <t>1) Zaměstnanec zneužije fyzické přístupy do lokalit organizace po ukončení pracovního poměru.
2) Zaměstnanec zpřístupní neoprávněné osobě zabezpečené prostory (serverovny, rozvodna, archiv apod.).
3) Teroristický útok.
4) Útočník se snaží fyzicky proniknout do organizace – destruktivní/nedestruktivní metody (např. odvrtání zámku, otevření zámku pomocí šperháků, přeřezání mříží, rozbití oken apod.).</t>
  </si>
  <si>
    <t>1) Zaměstnanec odcizí nebo smaže data nebo informace.
2) Útočník odcizí přenosné zařízení (notebook/mobilní telefon) či listinné dokumenty s daty nebo informacemi mimo prostory organizace (např. z auta, v restauraci apod.).
3) Útočník odcizí aktivum (notebook, mobilní telefon, klasifikované listinné dokumenty) z lokalit organizace.
4) Neoprávněná osoba přečte citlivé volně ležící dokumenty nebo vyhozené do koše, přečte citlivá data z obrazovky /stolu, ke kterým by se neměl dostat nebo přečte dokumenty z tiskárny.
5) Zaměstnanec si neoprávněně ponechá aktiva po ukončení pracovního poměru.</t>
  </si>
  <si>
    <t>1) Nedodržení pokynů organizace zaměstnanci dodavatele.
2) Nedodržování bezpečnostních opatření při vzdáleném přístupu přes VPN, RDP.
3) Únik nebo zneužití informací dodavatelem dodávek/služeb a porušení NDA.
4) Výpadek služby dodavatele.
5) Poškození aktiva při dodávce.
6) Dodavatel poruší nastavená SLA ve smlouvě.
7) Dodavatel přestane zajišťovat nasmlouvanou podporu HW a SW.
8) Dodavatel přestane dodávat nasmlouvané služby.
9) Dodavatel nedodává služby v požadované kvalitě a rozsahu.</t>
  </si>
  <si>
    <t>1) Zaměstnanec se chová nezodpovědně při práci s e-mailem a při výměně informací s třetí stranou.
2) Zaměstnanec sdílí citlivá data na veřejných úložištích (Cloud).
3) Nákup nebo akvizice ICT prostředků pouze na základě ekonomické výhodnosti.
4) Nákup nevhodného zařízení s nedostatečnými funkcionalitami (např. nedostatečné šifrování přenosu dat / informací (clear text) nebo využívání nezabezpečených síťových protokolů).
5) Nedostatečné finanční zdroje.
6) Zaměstnanec neúmyslně poškodí aktivum.
7) Zaměstnanec zapomene zamknout pracovní stanici při odchodu z kanceláře.
8) Narušení provozu chybami administrátorů.
9) Neadekvátní konfigurace aktivních síťových komponentů.
10) Nezákonné zpracování dat (vč. osobních údajů).</t>
  </si>
  <si>
    <t>1) Vydírání zaměstnanců za účelem ohrožení aktiv organizace.
2) Zničení/poškození chráněné lokality vandalismem.
3) Působení kryptominerů na serverech organizace.
4) Zaměstnanci sledují nebo stahují nepovolený obsah.</t>
  </si>
  <si>
    <t>1) Zaměstnanec nebo útočník se snaží proniknout do provozních systémů (nebo systémů s osobními údaji) - hacking,  webové útoky - SQL Injection, Cross site scripting, Data tampering - MITM (nechráněná komunikace mezi zařízením a serverem umožní neoprávněnou manipulaci s informacemi.
2) Útočník změní čas na serveru/koncové stanici, aby zamaskoval stopy.
3) Zaměstnanec nebo útočník odposlouchává nestíněné kabely/serverovnu.
4) Útoční zachycuje (interní/externí serverovou) komunikaci (např. e-mail).
5) Zaměstnanec nebo útočník přesměrovává komunikaci.</t>
  </si>
  <si>
    <t>Je relevantní varování NÚKIB ze dne 17. prosince 2018?</t>
  </si>
  <si>
    <t>1) Nedostatečné vzdělávání běžných uživatelů ICT v oblasti bezpečnosti informací.
2) Nedostatečné ověřování znalostí běžných uživatelů ICT v oblasti bezpečnosti informací. Není prováděno testování formou phishingových kampaní a dalších metod sociálního inženýrství.
3) Absence vzdělávacích programů pro administrátory a bezpečnostní techniky.
4) Dodavatelé nejsou poučeni o svých právech a povinnostech.
5) Bezpečnostní role pravidelně neabsolvují odborná školení.
6) Zaměstnanci nejsou proškoleni o tom, že nesmí do objektu pouštět neautorizované osoby (např. není ověřena identita pracovníka dodavatele a účel jeho návštěvy). 
7) Zaměstnanci nejsou poučeni o pravidlech ochrany aktiv (např. klasifikace informací, pravidla pro sdílení informací atd.).
8) Zaměstnanci nejsou poučení o způsobech zacházení se zaměstnaneckou kartou (např. nenechávat kartu volně ležet bez dozoru).
9) Zaměstnanci nejsou školeni o způsobech odhalování pochybení, nevhodných nebo závadných způsobů chování.</t>
  </si>
  <si>
    <t>1) Útočník využije technik sociálního inženýrství (včetně spear-phisingu) k získání přístupu do systému nebo do prostor organizace, využívá metod OSINT pro sběr informací o zaměstnancích a fungování organizace.
2) Útočník si vytvoří vlastní bezdrátovou síť, na které odchytává přístupové údaje uživatelů.
3) Zaměstnanec dodavatele provede útok (vzdáleně, interně) za účelem znepřístupnění služby.
4) Útočník fyzicky odezírá informace z obrazovky monitoru.
5) Útočník fyzicky odposlouchává citlivé rozhovory a jednání.
6) Zneužití nedostatků v kódu.
7) Cílené hrozby na organizaci (APT - Advanced Persistent Threat).
8) Instalace škodlivého kódu na uživatelské stanice útočníkem.
9) Útočník se snaží zašifrovat data pomocí ransomware.</t>
  </si>
  <si>
    <t>V této kategorii je posuzováno, jak narušení primárních aktiv ovlivní mezinárodní vztahy organizace, případně také celého státu např. s EU, NATO nebo dalšími zahraničními zeměmi a mezinárodními organizacemi.</t>
  </si>
  <si>
    <t>Varování NÚKIB ze dne 17.prosince 2018 je relevantní.</t>
  </si>
  <si>
    <t>1) Nejsou stanoveni garanti aktiv, nedošlo k jejich jmenování a neznají své povinnosti.
2) Není zavedena klasifikace aktiv (informací).
3) Není zdokumentován ani zaveden proces pro správu a likvidaci výměnných médií. Není vedena jejich evidence.
4) Není zaveden standard pro šifrování e-mailové komunikace (externí i interní).
5) Média (např. s interní dokumentací) nejsou při vložení do prostředků organizace nijak omezována ani skenována antivirovým řešením.
6) Nedostatečně technicky zajištěna ochrana citlivých informací. Není nasazeno DLP řešení.
7) Organizační opatření nejsou zavedena do praxe. Procesy jsou nastaveny pouze formálně v dokumentaci.
8) Nedostatečná konfigurace ICT aktiv (servery, komunikační prvky, databáze apod.).
9) Nedostatečně zdokumentovaná kabeláž.
10) Nedostatečná ochrana koncových zařízení (endpoint security), vč. antiviru.
11) Slabá ochrana před vnějšími vlivy.
12) Minimální ochrana před útoky zvenčí – organizovanou skupinou, osamocenými hackery atd.</t>
  </si>
  <si>
    <t>Výchozí hodnocení rizik ve stávajícím prostředí v případě vysoutěžení prvků společností uvedených ve varování NÚKIB</t>
  </si>
  <si>
    <t>Varianta A: Hodnocení rizik ve stávajícím prostředí v případě vysoutěžení prvků společností uvedených ve varování NÚKIB s dodatečnými opatřeními</t>
  </si>
  <si>
    <t>Změněno</t>
  </si>
  <si>
    <t>• Narušení činností personálních, ekonomických, správy budov a autoparku, neschopnost přijímat datové zprávy apod.
• Neschopnost přijímat nové zaměstnance z důvodu nedostupnosti personálního systému.</t>
  </si>
  <si>
    <t>Z důvodu úniku informací v policejním IS v rámci trestního řízení bude zastaveno trestní řízení.</t>
  </si>
  <si>
    <r>
      <t xml:space="preserve">Může způsobit </t>
    </r>
    <r>
      <rPr>
        <b/>
        <sz val="9"/>
        <color rgb="FF171616"/>
        <rFont val="Calibri"/>
        <family val="2"/>
        <charset val="238"/>
        <scheme val="minor"/>
      </rPr>
      <t>drobné komplikace pro malé množství osob.</t>
    </r>
  </si>
  <si>
    <t>V této kategorii je posuzováno, jaký dopad bude mít narušení primárních aktiv přímo na subjekty údajů, tedy na jednotlivé osoby, jejichž údaje jsou v daném IS zpracovávány. Jaká finanční újma vznikne jednotlivým osobám, když budou narušeny jejich osobní údaje.</t>
  </si>
  <si>
    <t>V této kategorii je posuzováno, jak velké finanční ztráty může narušení primárních aktiv organizaci způsobit. Kategorie je relevantní zejména pro organizace generující zisk.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</si>
</sst>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2"/>
      <color theme="0"/>
      <name val="Calibri"/>
      <family val="2"/>
      <scheme val="minor"/>
    </font>
    <font>
      <sz val="10"/>
      <color rgb="FF000000"/>
      <name val="Georgia"/>
      <family val="1"/>
    </font>
    <font>
      <u/>
      <sz val="11"/>
      <color theme="10"/>
      <name val="Calibri"/>
      <family val="2"/>
      <charset val="238"/>
      <scheme val="minor"/>
    </font>
    <font>
      <u/>
      <sz val="11"/>
      <color theme="11"/>
      <name val="Calibri"/>
      <family val="2"/>
      <charset val="238"/>
      <scheme val="minor"/>
    </font>
    <font>
      <sz val="11"/>
      <color rgb="FF000000"/>
      <name val="Calibri"/>
      <family val="2"/>
      <scheme val="minor"/>
    </font>
    <font>
      <sz val="10"/>
      <color rgb="FFFF0000"/>
      <name val="Georgia"/>
      <family val="1"/>
    </font>
    <font>
      <sz val="11"/>
      <color rgb="FF000000"/>
      <name val="Calibri"/>
      <family val="2"/>
    </font>
    <font>
      <sz val="9"/>
      <color rgb="FF000000"/>
      <name val="Georgia"/>
      <family val="1"/>
    </font>
    <font>
      <sz val="9"/>
      <color rgb="FF3F3F3F"/>
      <name val="Calibri"/>
      <family val="2"/>
    </font>
    <font>
      <sz val="9"/>
      <color rgb="FF3F3F3F"/>
      <name val="Georgia"/>
      <family val="1"/>
    </font>
    <font>
      <sz val="9"/>
      <color rgb="FF000000"/>
      <name val="Calibri"/>
      <family val="2"/>
    </font>
    <font>
      <sz val="9"/>
      <name val="Calibri"/>
      <family val="2"/>
      <scheme val="minor"/>
    </font>
    <font>
      <sz val="9"/>
      <color rgb="FF000000"/>
      <name val="Calibri"/>
      <family val="2"/>
      <scheme val="minor"/>
    </font>
    <font>
      <b/>
      <sz val="9"/>
      <color rgb="FF3F3F3F"/>
      <name val="Calibri"/>
      <family val="2"/>
      <scheme val="minor"/>
    </font>
    <font>
      <i/>
      <sz val="9"/>
      <color rgb="FF999999"/>
      <name val="Calibri"/>
      <family val="2"/>
      <scheme val="minor"/>
    </font>
    <font>
      <sz val="9"/>
      <color rgb="FF171616"/>
      <name val="Calibri"/>
      <family val="2"/>
      <scheme val="minor"/>
    </font>
    <font>
      <b/>
      <sz val="9"/>
      <color rgb="FFF2F2F2"/>
      <name val="Calibri"/>
      <family val="2"/>
      <scheme val="minor"/>
    </font>
    <font>
      <b/>
      <sz val="10"/>
      <color theme="2" tint="-0.89999084444715716"/>
      <name val="Calibri"/>
      <family val="2"/>
      <scheme val="minor"/>
    </font>
    <font>
      <sz val="10"/>
      <color rgb="FF000000"/>
      <name val="Calibri"/>
      <family val="2"/>
      <scheme val="minor"/>
    </font>
    <font>
      <sz val="10"/>
      <name val="Calibri"/>
      <family val="2"/>
      <charset val="238"/>
      <scheme val="minor"/>
    </font>
    <font>
      <b/>
      <sz val="11"/>
      <color theme="0"/>
      <name val="Calibri"/>
      <family val="2"/>
      <charset val="238"/>
      <scheme val="minor"/>
    </font>
    <font>
      <sz val="11"/>
      <name val="Calibri"/>
      <family val="2"/>
      <charset val="238"/>
      <scheme val="minor"/>
    </font>
    <font>
      <sz val="8"/>
      <name val="Calibri"/>
      <family val="2"/>
      <charset val="238"/>
      <scheme val="minor"/>
    </font>
    <font>
      <sz val="10"/>
      <color theme="1"/>
      <name val="Arial"/>
      <family val="2"/>
      <charset val="238"/>
    </font>
    <font>
      <b/>
      <sz val="9"/>
      <color rgb="FF171616"/>
      <name val="Calibri"/>
      <family val="2"/>
      <charset val="238"/>
      <scheme val="minor"/>
    </font>
    <font>
      <b/>
      <sz val="9"/>
      <name val="Calibri"/>
      <family val="2"/>
      <charset val="238"/>
      <scheme val="minor"/>
    </font>
    <font>
      <sz val="11"/>
      <color theme="1"/>
      <name val="Calibri"/>
      <family val="2"/>
      <charset val="238"/>
      <scheme val="minor"/>
    </font>
    <font>
      <b/>
      <sz val="11"/>
      <name val="Calibri"/>
      <family val="2"/>
      <charset val="238"/>
      <scheme val="minor"/>
    </font>
    <font>
      <sz val="11"/>
      <color rgb="FF9C6500"/>
      <name val="Calibri"/>
      <family val="2"/>
      <charset val="238"/>
      <scheme val="minor"/>
    </font>
    <font>
      <b/>
      <sz val="14"/>
      <color theme="1"/>
      <name val="Calibri"/>
      <family val="2"/>
      <charset val="238"/>
      <scheme val="minor"/>
    </font>
    <font>
      <sz val="10"/>
      <color rgb="FF000000"/>
      <name val="Arial"/>
      <family val="2"/>
      <charset val="238"/>
    </font>
    <font>
      <sz val="9"/>
      <color rgb="FF171616"/>
      <name val="Calibri"/>
      <family val="2"/>
      <charset val="238"/>
      <scheme val="minor"/>
    </font>
    <font>
      <sz val="9"/>
      <color rgb="FF3F3F3F"/>
      <name val="Calibri"/>
      <family val="2"/>
      <charset val="238"/>
      <scheme val="minor"/>
    </font>
    <font>
      <sz val="9"/>
      <name val="Calibri"/>
      <family val="2"/>
      <charset val="238"/>
      <scheme val="minor"/>
    </font>
    <font>
      <sz val="9"/>
      <color rgb="FF3F3F3F"/>
      <name val="Calibri"/>
      <family val="2"/>
      <charset val="238"/>
    </font>
    <font>
      <sz val="10.35"/>
      <color rgb="FF3F3F3F"/>
      <name val="Calibri"/>
      <family val="2"/>
      <charset val="238"/>
    </font>
    <font>
      <sz val="9"/>
      <color rgb="FF000000"/>
      <name val="Calibri"/>
      <family val="2"/>
      <charset val="238"/>
      <scheme val="minor"/>
    </font>
    <font>
      <sz val="11"/>
      <color rgb="FF000000"/>
      <name val="Calibri"/>
      <family val="2"/>
      <charset val="238"/>
    </font>
    <font>
      <b/>
      <sz val="12"/>
      <color theme="0"/>
      <name val="Calibri"/>
      <family val="2"/>
      <charset val="238"/>
      <scheme val="minor"/>
    </font>
    <font>
      <sz val="11"/>
      <name val="Calibri"/>
      <family val="2"/>
      <charset val="238"/>
    </font>
    <font>
      <sz val="10"/>
      <color theme="1"/>
      <name val="Arial"/>
      <family val="2"/>
    </font>
    <font>
      <b/>
      <sz val="10"/>
      <color theme="1"/>
      <name val="Arial"/>
      <family val="2"/>
      <charset val="238"/>
    </font>
    <font>
      <sz val="11"/>
      <color theme="1"/>
      <name val="Calibri"/>
      <family val="2"/>
      <charset val="238"/>
      <scheme val="minor"/>
    </font>
    <font>
      <sz val="11"/>
      <color theme="0"/>
      <name val="Calibri"/>
      <family val="2"/>
      <charset val="238"/>
      <scheme val="minor"/>
    </font>
    <font>
      <b/>
      <sz val="11"/>
      <color rgb="FFFF0000"/>
      <name val="Calibri"/>
      <family val="2"/>
      <charset val="238"/>
      <scheme val="minor"/>
    </font>
    <font>
      <b/>
      <sz val="11"/>
      <color theme="5"/>
      <name val="Calibri"/>
      <family val="2"/>
      <charset val="238"/>
      <scheme val="minor"/>
    </font>
    <font>
      <b/>
      <sz val="11"/>
      <color rgb="FF00B0F0"/>
      <name val="Calibri"/>
      <family val="2"/>
      <charset val="238"/>
      <scheme val="minor"/>
    </font>
    <font>
      <b/>
      <sz val="10"/>
      <color rgb="FF000000"/>
      <name val="Calibri"/>
      <family val="2"/>
      <charset val="238"/>
      <scheme val="minor"/>
    </font>
    <font>
      <b/>
      <sz val="10"/>
      <color theme="0"/>
      <name val="Calibri"/>
      <family val="2"/>
      <scheme val="minor"/>
    </font>
    <font>
      <sz val="10"/>
      <color theme="0"/>
      <name val="Calibri"/>
      <family val="2"/>
      <scheme val="minor"/>
    </font>
    <font>
      <b/>
      <sz val="9"/>
      <color theme="0"/>
      <name val="Calibri"/>
      <family val="2"/>
      <scheme val="minor"/>
    </font>
    <font>
      <sz val="10"/>
      <color theme="0"/>
      <name val="Calibri"/>
      <family val="2"/>
      <charset val="238"/>
      <scheme val="minor"/>
    </font>
    <font>
      <b/>
      <sz val="11"/>
      <color rgb="FF000000"/>
      <name val="Calibri"/>
      <family val="2"/>
      <charset val="238"/>
    </font>
    <font>
      <sz val="11"/>
      <color theme="0"/>
      <name val="Calibri"/>
      <family val="2"/>
      <scheme val="minor"/>
    </font>
    <font>
      <sz val="11"/>
      <color theme="0"/>
      <name val="Calibri"/>
      <family val="2"/>
    </font>
  </fonts>
  <fills count="28">
    <fill>
      <patternFill patternType="none"/>
    </fill>
    <fill>
      <patternFill patternType="gray125"/>
    </fill>
    <fill>
      <patternFill patternType="solid">
        <fgColor theme="4"/>
      </patternFill>
    </fill>
    <fill>
      <patternFill patternType="solid">
        <fgColor rgb="FFE2EFDA"/>
        <bgColor rgb="FF000000"/>
      </patternFill>
    </fill>
    <fill>
      <patternFill patternType="solid">
        <fgColor rgb="FFFFF2CC"/>
        <bgColor rgb="FF000000"/>
      </patternFill>
    </fill>
    <fill>
      <patternFill patternType="solid">
        <fgColor rgb="FFFFC000"/>
        <bgColor rgb="FF000000"/>
      </patternFill>
    </fill>
    <fill>
      <patternFill patternType="solid">
        <fgColor rgb="FFC00000"/>
        <bgColor rgb="FF000000"/>
      </patternFill>
    </fill>
    <fill>
      <patternFill patternType="solid">
        <fgColor rgb="FFD8D8D8"/>
        <bgColor rgb="FFD8D8D8"/>
      </patternFill>
    </fill>
    <fill>
      <patternFill patternType="solid">
        <fgColor rgb="FFD9D9D9"/>
        <bgColor rgb="FFD9D9D9"/>
      </patternFill>
    </fill>
    <fill>
      <patternFill patternType="solid">
        <fgColor rgb="FFE2EFD9"/>
        <bgColor rgb="FFE2EFD9"/>
      </patternFill>
    </fill>
    <fill>
      <patternFill patternType="solid">
        <fgColor rgb="FFFEF2CB"/>
        <bgColor rgb="FFFEF2CB"/>
      </patternFill>
    </fill>
    <fill>
      <patternFill patternType="solid">
        <fgColor rgb="FFC00000"/>
        <bgColor rgb="FFC00000"/>
      </patternFill>
    </fill>
    <fill>
      <patternFill patternType="solid">
        <fgColor theme="7" tint="0.79998168889431442"/>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EB9C"/>
      </patternFill>
    </fill>
    <fill>
      <patternFill patternType="solid">
        <fgColor theme="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0" tint="-0.499984740745262"/>
        <bgColor theme="6"/>
      </patternFill>
    </fill>
    <fill>
      <patternFill patternType="solid">
        <fgColor theme="1"/>
        <bgColor indexed="64"/>
      </patternFill>
    </fill>
    <fill>
      <patternFill patternType="solid">
        <fgColor rgb="FF00B0F0"/>
        <bgColor rgb="FFD8D8D8"/>
      </patternFill>
    </fill>
    <fill>
      <patternFill patternType="solid">
        <fgColor rgb="FFFFC000"/>
        <bgColor rgb="FFFFD965"/>
      </patternFill>
    </fill>
    <fill>
      <patternFill patternType="solid">
        <fgColor rgb="FF00B0F0"/>
        <bgColor indexed="64"/>
      </patternFill>
    </fill>
    <fill>
      <patternFill patternType="solid">
        <fgColor rgb="FFABE9FF"/>
        <bgColor indexed="64"/>
      </patternFill>
    </fill>
    <fill>
      <patternFill patternType="solid">
        <fgColor rgb="FF00B0F0"/>
        <bgColor theme="6"/>
      </patternFill>
    </fill>
    <fill>
      <patternFill patternType="solid">
        <fgColor rgb="FF00B0F0"/>
        <bgColor rgb="FF000000"/>
      </patternFill>
    </fill>
    <fill>
      <patternFill patternType="solid">
        <fgColor rgb="FF009AD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0"/>
      </left>
      <right style="thin">
        <color theme="0"/>
      </right>
      <top style="medium">
        <color indexed="64"/>
      </top>
      <bottom style="thin">
        <color indexed="64"/>
      </bottom>
      <diagonal/>
    </border>
    <border>
      <left/>
      <right style="medium">
        <color indexed="64"/>
      </right>
      <top style="medium">
        <color indexed="64"/>
      </top>
      <bottom style="thin">
        <color auto="1"/>
      </bottom>
      <diagonal/>
    </border>
    <border>
      <left style="thin">
        <color rgb="FF00B0F0"/>
      </left>
      <right style="thin">
        <color rgb="FF00B0F0"/>
      </right>
      <top style="thin">
        <color rgb="FF00B0F0"/>
      </top>
      <bottom style="thin">
        <color rgb="FF00B0F0"/>
      </bottom>
      <diagonal/>
    </border>
    <border>
      <left style="thin">
        <color auto="1"/>
      </left>
      <right style="thin">
        <color rgb="FF00B0F0"/>
      </right>
      <top/>
      <bottom style="thin">
        <color rgb="FF00B0F0"/>
      </bottom>
      <diagonal/>
    </border>
    <border>
      <left style="medium">
        <color indexed="64"/>
      </left>
      <right style="thin">
        <color indexed="64"/>
      </right>
      <top/>
      <bottom style="thin">
        <color indexed="64"/>
      </bottom>
      <diagonal/>
    </border>
    <border>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top/>
      <bottom style="thin">
        <color rgb="FF00B0F0"/>
      </bottom>
      <diagonal/>
    </border>
    <border>
      <left/>
      <right style="thin">
        <color rgb="FF00B0F0"/>
      </right>
      <top style="thin">
        <color rgb="FF00B0F0"/>
      </top>
      <bottom style="thin">
        <color rgb="FF00B0F0"/>
      </bottom>
      <diagonal/>
    </border>
    <border>
      <left/>
      <right style="thin">
        <color rgb="FF00B0F0"/>
      </right>
      <top style="thin">
        <color rgb="FF00B0F0"/>
      </top>
      <bottom/>
      <diagonal/>
    </border>
    <border>
      <left style="thin">
        <color rgb="FF00B0F0"/>
      </left>
      <right style="thin">
        <color rgb="FF00B0F0"/>
      </right>
      <top style="thin">
        <color rgb="FF00B0F0"/>
      </top>
      <bottom/>
      <diagonal/>
    </border>
    <border>
      <left style="thin">
        <color rgb="FF00B0F0"/>
      </left>
      <right/>
      <top style="thin">
        <color rgb="FF00B0F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6">
    <xf numFmtId="0" fontId="0" fillId="0" borderId="0"/>
    <xf numFmtId="0" fontId="3" fillId="2" borderId="0" applyNumberFormat="0" applyBorder="0" applyAlignment="0" applyProtection="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26" fillId="0" borderId="0">
      <alignment horizontal="left" vertical="center"/>
    </xf>
    <xf numFmtId="0" fontId="31" fillId="15" borderId="0" applyNumberFormat="0" applyBorder="0" applyAlignment="0" applyProtection="0"/>
    <xf numFmtId="0" fontId="26" fillId="0" borderId="0">
      <alignment horizontal="left" vertical="center"/>
    </xf>
    <xf numFmtId="0" fontId="43" fillId="0" borderId="0"/>
  </cellStyleXfs>
  <cellXfs count="241">
    <xf numFmtId="0" fontId="0" fillId="0" borderId="0" xfId="0"/>
    <xf numFmtId="0" fontId="4" fillId="0" borderId="0" xfId="0" applyFont="1"/>
    <xf numFmtId="0" fontId="1" fillId="0" borderId="0" xfId="0" applyFont="1"/>
    <xf numFmtId="0" fontId="7" fillId="3" borderId="0" xfId="0" applyFont="1" applyFill="1" applyAlignment="1">
      <alignment horizontal="center" vertical="center"/>
    </xf>
    <xf numFmtId="0" fontId="7" fillId="4"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3" borderId="2" xfId="0" applyFont="1" applyFill="1" applyBorder="1" applyAlignment="1">
      <alignment horizontal="left" vertical="center"/>
    </xf>
    <xf numFmtId="0" fontId="7" fillId="4" borderId="2" xfId="0" applyFont="1" applyFill="1" applyBorder="1" applyAlignment="1">
      <alignment horizontal="left" vertical="center"/>
    </xf>
    <xf numFmtId="0" fontId="7" fillId="5" borderId="2" xfId="0" applyFont="1" applyFill="1" applyBorder="1" applyAlignment="1">
      <alignment horizontal="left" vertical="center"/>
    </xf>
    <xf numFmtId="0" fontId="7" fillId="6" borderId="2" xfId="0" applyFont="1" applyFill="1" applyBorder="1" applyAlignment="1">
      <alignment horizontal="left" vertical="center"/>
    </xf>
    <xf numFmtId="0" fontId="8" fillId="0" borderId="0" xfId="0" applyFont="1"/>
    <xf numFmtId="0" fontId="10" fillId="0" borderId="0" xfId="81" applyFont="1"/>
    <xf numFmtId="0" fontId="11" fillId="0" borderId="0" xfId="81" applyFont="1" applyAlignment="1">
      <alignment vertical="center"/>
    </xf>
    <xf numFmtId="0" fontId="12" fillId="0" borderId="0" xfId="81" applyFont="1" applyAlignment="1">
      <alignment vertical="center"/>
    </xf>
    <xf numFmtId="0" fontId="13" fillId="0" borderId="0" xfId="81" applyFont="1"/>
    <xf numFmtId="0" fontId="10" fillId="0" borderId="0" xfId="8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vertical="center" wrapText="1"/>
    </xf>
    <xf numFmtId="0" fontId="32" fillId="0" borderId="0" xfId="0" applyFont="1" applyAlignment="1">
      <alignment horizontal="center" vertical="center" wrapText="1"/>
    </xf>
    <xf numFmtId="0" fontId="33" fillId="0" borderId="0" xfId="0" applyFont="1"/>
    <xf numFmtId="0" fontId="22" fillId="0" borderId="0" xfId="0" applyFont="1" applyFill="1" applyBorder="1" applyAlignment="1">
      <alignment vertical="center" wrapText="1"/>
    </xf>
    <xf numFmtId="0" fontId="22" fillId="0" borderId="0" xfId="0" applyFont="1" applyBorder="1" applyAlignment="1">
      <alignment vertical="center" wrapText="1"/>
    </xf>
    <xf numFmtId="1" fontId="22"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22" fillId="0" borderId="0" xfId="0" applyNumberFormat="1" applyFont="1" applyFill="1" applyBorder="1" applyAlignment="1">
      <alignment vertical="center" wrapText="1"/>
    </xf>
    <xf numFmtId="0" fontId="39" fillId="0" borderId="0" xfId="81" applyFont="1"/>
    <xf numFmtId="0" fontId="0" fillId="0" borderId="1" xfId="0" applyBorder="1" applyAlignment="1">
      <alignment vertical="center"/>
    </xf>
    <xf numFmtId="0" fontId="0" fillId="0" borderId="7" xfId="0" applyBorder="1" applyAlignment="1">
      <alignment vertical="center"/>
    </xf>
    <xf numFmtId="14" fontId="0" fillId="0" borderId="9" xfId="0" applyNumberFormat="1" applyBorder="1" applyAlignment="1">
      <alignment vertical="center"/>
    </xf>
    <xf numFmtId="14" fontId="0" fillId="0" borderId="10" xfId="0" applyNumberFormat="1"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9" fillId="0" borderId="0" xfId="81" applyAlignment="1">
      <alignment horizontal="center" vertical="center"/>
    </xf>
    <xf numFmtId="0" fontId="43" fillId="0" borderId="0" xfId="85"/>
    <xf numFmtId="0" fontId="44" fillId="0" borderId="0" xfId="0" applyFont="1"/>
    <xf numFmtId="0" fontId="45" fillId="0" borderId="1" xfId="0" applyNumberFormat="1" applyFont="1" applyBorder="1" applyAlignment="1">
      <alignment vertical="center"/>
    </xf>
    <xf numFmtId="0" fontId="45" fillId="0" borderId="1" xfId="0" applyNumberFormat="1" applyFont="1" applyBorder="1"/>
    <xf numFmtId="0" fontId="45" fillId="0" borderId="1" xfId="0" applyFont="1" applyBorder="1" applyAlignment="1">
      <alignment horizontal="center" vertical="center"/>
    </xf>
    <xf numFmtId="0" fontId="49" fillId="0" borderId="0" xfId="0" applyFont="1"/>
    <xf numFmtId="0" fontId="23" fillId="20" borderId="11" xfId="0" applyFont="1" applyFill="1" applyBorder="1" applyAlignment="1">
      <alignment vertical="center"/>
    </xf>
    <xf numFmtId="0" fontId="23" fillId="20" borderId="12" xfId="0" applyFont="1" applyFill="1" applyBorder="1" applyAlignment="1">
      <alignment vertical="center"/>
    </xf>
    <xf numFmtId="0" fontId="23" fillId="20" borderId="13" xfId="0" applyFont="1" applyFill="1" applyBorder="1" applyAlignment="1">
      <alignment vertical="center"/>
    </xf>
    <xf numFmtId="0" fontId="45" fillId="0" borderId="14" xfId="0" applyNumberFormat="1" applyFont="1" applyBorder="1" applyAlignment="1">
      <alignment horizontal="right" vertical="center"/>
    </xf>
    <xf numFmtId="0" fontId="45" fillId="24" borderId="14" xfId="0" applyNumberFormat="1" applyFont="1" applyFill="1" applyBorder="1" applyAlignment="1">
      <alignment horizontal="right" vertical="center"/>
    </xf>
    <xf numFmtId="0" fontId="45" fillId="24" borderId="15" xfId="0" applyFont="1" applyFill="1" applyBorder="1" applyAlignment="1">
      <alignment horizontal="left" vertical="center"/>
    </xf>
    <xf numFmtId="0" fontId="45" fillId="0" borderId="14" xfId="0" applyFont="1" applyBorder="1" applyAlignment="1">
      <alignment horizontal="center" vertical="center"/>
    </xf>
    <xf numFmtId="0" fontId="45" fillId="0" borderId="14" xfId="0" applyFont="1" applyBorder="1" applyAlignment="1">
      <alignment horizontal="center" vertical="center" wrapText="1"/>
    </xf>
    <xf numFmtId="0" fontId="45" fillId="0" borderId="14" xfId="0" applyNumberFormat="1" applyFont="1" applyBorder="1" applyAlignment="1">
      <alignment horizontal="right" vertical="center" wrapText="1"/>
    </xf>
    <xf numFmtId="0" fontId="45" fillId="24" borderId="14" xfId="0" applyFont="1" applyFill="1" applyBorder="1" applyAlignment="1">
      <alignment horizontal="left" vertical="center"/>
    </xf>
    <xf numFmtId="0" fontId="9" fillId="0" borderId="14" xfId="81" applyFill="1" applyBorder="1" applyAlignment="1">
      <alignment vertical="center" wrapText="1"/>
    </xf>
    <xf numFmtId="0" fontId="55" fillId="0" borderId="14" xfId="81" applyFont="1" applyFill="1" applyBorder="1" applyAlignment="1">
      <alignment horizontal="center" vertical="center" wrapText="1"/>
    </xf>
    <xf numFmtId="0" fontId="9" fillId="0" borderId="14" xfId="81" applyBorder="1" applyAlignment="1">
      <alignment vertical="center" wrapText="1"/>
    </xf>
    <xf numFmtId="0" fontId="29" fillId="0" borderId="14" xfId="81" applyFont="1" applyBorder="1" applyAlignment="1">
      <alignment vertical="center" wrapText="1"/>
    </xf>
    <xf numFmtId="0" fontId="9" fillId="24" borderId="14" xfId="81" applyFill="1" applyBorder="1" applyAlignment="1">
      <alignment horizontal="center" vertical="center"/>
    </xf>
    <xf numFmtId="0" fontId="9" fillId="18" borderId="14" xfId="81" applyFill="1" applyBorder="1" applyAlignment="1">
      <alignment vertical="center" wrapText="1"/>
    </xf>
    <xf numFmtId="0" fontId="29" fillId="18" borderId="14" xfId="81" applyFont="1" applyFill="1" applyBorder="1" applyAlignment="1">
      <alignment wrapText="1"/>
    </xf>
    <xf numFmtId="0" fontId="29" fillId="18" borderId="14" xfId="81" applyFont="1" applyFill="1" applyBorder="1" applyAlignment="1">
      <alignment vertical="center" wrapText="1"/>
    </xf>
    <xf numFmtId="0" fontId="9" fillId="18" borderId="14" xfId="81" applyFill="1" applyBorder="1" applyAlignment="1">
      <alignment wrapText="1"/>
    </xf>
    <xf numFmtId="0" fontId="24" fillId="16" borderId="4" xfId="83" applyFont="1" applyFill="1" applyBorder="1" applyAlignment="1">
      <alignment horizontal="center" vertical="center" wrapText="1"/>
    </xf>
    <xf numFmtId="0" fontId="24" fillId="14" borderId="4" xfId="83" applyFont="1" applyFill="1" applyBorder="1" applyAlignment="1">
      <alignment vertical="center" wrapText="1"/>
    </xf>
    <xf numFmtId="0" fontId="9" fillId="0" borderId="5" xfId="81" applyBorder="1" applyAlignment="1">
      <alignment horizontal="center" vertical="center" wrapText="1"/>
    </xf>
    <xf numFmtId="0" fontId="9" fillId="0" borderId="16" xfId="81" applyBorder="1" applyAlignment="1">
      <alignment horizontal="center" vertical="center"/>
    </xf>
    <xf numFmtId="0" fontId="30" fillId="0" borderId="14" xfId="83" applyFont="1" applyFill="1" applyBorder="1" applyAlignment="1">
      <alignment horizontal="center" vertical="center" wrapText="1"/>
    </xf>
    <xf numFmtId="0" fontId="30" fillId="0" borderId="14" xfId="83" applyFont="1" applyFill="1" applyBorder="1" applyAlignment="1">
      <alignment vertical="center" wrapText="1"/>
    </xf>
    <xf numFmtId="0" fontId="9" fillId="0" borderId="14" xfId="81" applyBorder="1" applyAlignment="1">
      <alignment horizontal="center" vertical="center" wrapText="1"/>
    </xf>
    <xf numFmtId="0" fontId="9" fillId="0" borderId="14" xfId="81" applyBorder="1" applyAlignment="1">
      <alignment horizontal="center" vertical="center"/>
    </xf>
    <xf numFmtId="0" fontId="1"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center" vertical="center" wrapText="1"/>
    </xf>
    <xf numFmtId="0" fontId="40" fillId="0" borderId="14" xfId="81" applyFont="1" applyFill="1" applyBorder="1" applyAlignment="1">
      <alignment vertical="center" wrapText="1"/>
    </xf>
    <xf numFmtId="0" fontId="0" fillId="17" borderId="14" xfId="0" applyFont="1" applyFill="1" applyBorder="1" applyAlignment="1">
      <alignment vertical="center" wrapText="1"/>
    </xf>
    <xf numFmtId="0" fontId="0" fillId="0" borderId="14" xfId="0" applyBorder="1" applyAlignment="1">
      <alignment horizontal="center" vertical="center" wrapText="1"/>
    </xf>
    <xf numFmtId="0" fontId="0" fillId="0" borderId="14" xfId="0" applyFont="1" applyFill="1" applyBorder="1" applyAlignment="1">
      <alignment horizontal="left" vertical="center" wrapText="1"/>
    </xf>
    <xf numFmtId="0" fontId="1" fillId="17" borderId="14" xfId="0" applyFont="1" applyFill="1" applyBorder="1" applyAlignment="1">
      <alignment horizontal="center" vertical="center" wrapText="1"/>
    </xf>
    <xf numFmtId="0" fontId="24" fillId="18" borderId="14" xfId="0" applyFont="1" applyFill="1" applyBorder="1" applyAlignment="1">
      <alignment vertical="center" wrapText="1"/>
    </xf>
    <xf numFmtId="0" fontId="46"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42" fillId="18" borderId="14" xfId="81" applyFont="1" applyFill="1" applyBorder="1" applyAlignment="1">
      <alignment vertical="center" wrapText="1"/>
    </xf>
    <xf numFmtId="0" fontId="23" fillId="0" borderId="14" xfId="0" applyFont="1" applyFill="1" applyBorder="1" applyAlignment="1">
      <alignment horizontal="center" vertical="center" wrapText="1"/>
    </xf>
    <xf numFmtId="0" fontId="46" fillId="0" borderId="14" xfId="0" applyFont="1" applyBorder="1" applyAlignment="1">
      <alignment horizontal="center" vertical="center" wrapText="1"/>
    </xf>
    <xf numFmtId="0" fontId="1" fillId="0" borderId="14" xfId="81" applyFont="1" applyBorder="1" applyAlignment="1">
      <alignment horizontal="left" vertical="center" wrapText="1"/>
    </xf>
    <xf numFmtId="0" fontId="29" fillId="0" borderId="14" xfId="81" applyFont="1" applyBorder="1" applyAlignment="1">
      <alignment horizontal="left" vertical="center" wrapText="1"/>
    </xf>
    <xf numFmtId="0" fontId="29" fillId="0" borderId="14" xfId="81" applyFont="1" applyBorder="1" applyAlignment="1">
      <alignment horizontal="center" vertical="center"/>
    </xf>
    <xf numFmtId="0" fontId="55" fillId="0" borderId="14" xfId="81" applyFont="1" applyBorder="1" applyAlignment="1">
      <alignment horizontal="left" vertical="center" wrapText="1"/>
    </xf>
    <xf numFmtId="0" fontId="9" fillId="0" borderId="14" xfId="81" applyBorder="1" applyAlignment="1">
      <alignment horizontal="left" vertical="center" wrapText="1"/>
    </xf>
    <xf numFmtId="0" fontId="55" fillId="0" borderId="14" xfId="81" applyFont="1" applyBorder="1" applyAlignment="1">
      <alignment vertical="center" wrapText="1"/>
    </xf>
    <xf numFmtId="0" fontId="0" fillId="0" borderId="14" xfId="0" applyFill="1" applyBorder="1" applyAlignment="1">
      <alignment vertical="center" wrapText="1"/>
    </xf>
    <xf numFmtId="0" fontId="0" fillId="0" borderId="14" xfId="0" applyBorder="1" applyAlignment="1">
      <alignment vertical="center" wrapText="1"/>
    </xf>
    <xf numFmtId="0" fontId="1" fillId="0" borderId="21"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horizontal="center" vertical="center" wrapText="1"/>
    </xf>
    <xf numFmtId="0" fontId="0" fillId="0" borderId="23" xfId="0" applyFont="1" applyBorder="1" applyAlignment="1">
      <alignment vertical="center" wrapText="1"/>
    </xf>
    <xf numFmtId="0" fontId="0" fillId="0" borderId="14" xfId="0" applyBorder="1" applyAlignment="1">
      <alignment horizontal="center" vertical="center"/>
    </xf>
    <xf numFmtId="0" fontId="22" fillId="0" borderId="14" xfId="0" applyFont="1" applyFill="1" applyBorder="1" applyAlignment="1">
      <alignment vertical="center" wrapText="1"/>
    </xf>
    <xf numFmtId="0" fontId="22" fillId="0" borderId="14" xfId="0" applyFont="1" applyBorder="1" applyAlignment="1">
      <alignment vertical="center" wrapText="1"/>
    </xf>
    <xf numFmtId="1" fontId="22" fillId="0" borderId="14" xfId="0" applyNumberFormat="1" applyFont="1" applyFill="1" applyBorder="1" applyAlignment="1">
      <alignment horizontal="center" vertical="center" wrapText="1"/>
    </xf>
    <xf numFmtId="1" fontId="54" fillId="0" borderId="14" xfId="0" applyNumberFormat="1" applyFont="1" applyFill="1" applyBorder="1" applyAlignment="1">
      <alignment horizontal="center" vertical="center" wrapText="1"/>
    </xf>
    <xf numFmtId="49" fontId="14" fillId="0" borderId="0" xfId="81" applyNumberFormat="1" applyFont="1" applyBorder="1" applyAlignment="1">
      <alignment horizontal="center"/>
    </xf>
    <xf numFmtId="49" fontId="18" fillId="0" borderId="14" xfId="81" applyNumberFormat="1" applyFont="1" applyBorder="1" applyAlignment="1">
      <alignment horizontal="center" vertical="center" wrapText="1"/>
    </xf>
    <xf numFmtId="49" fontId="34" fillId="0" borderId="14" xfId="81" applyNumberFormat="1" applyFont="1" applyBorder="1" applyAlignment="1">
      <alignment horizontal="center" vertical="center" wrapText="1"/>
    </xf>
    <xf numFmtId="49" fontId="16" fillId="10" borderId="14" xfId="81" applyNumberFormat="1" applyFont="1" applyFill="1" applyBorder="1" applyAlignment="1">
      <alignment horizontal="center" vertical="center"/>
    </xf>
    <xf numFmtId="49" fontId="16" fillId="10" borderId="14" xfId="81" applyNumberFormat="1" applyFont="1" applyFill="1" applyBorder="1" applyAlignment="1">
      <alignment horizontal="left" vertical="center"/>
    </xf>
    <xf numFmtId="49" fontId="36" fillId="0" borderId="14" xfId="81" applyNumberFormat="1" applyFont="1" applyBorder="1" applyAlignment="1">
      <alignment horizontal="center" vertical="center" wrapText="1"/>
    </xf>
    <xf numFmtId="49" fontId="14" fillId="0" borderId="14" xfId="81" applyNumberFormat="1" applyFont="1" applyBorder="1" applyAlignment="1">
      <alignment horizontal="center" vertical="center" wrapText="1"/>
    </xf>
    <xf numFmtId="49" fontId="16" fillId="22" borderId="14" xfId="81" applyNumberFormat="1" applyFont="1" applyFill="1" applyBorder="1" applyAlignment="1">
      <alignment horizontal="center" vertical="center"/>
    </xf>
    <xf numFmtId="49" fontId="16" fillId="22" borderId="14" xfId="81" applyNumberFormat="1" applyFont="1" applyFill="1" applyBorder="1" applyAlignment="1">
      <alignment horizontal="left" vertical="center"/>
    </xf>
    <xf numFmtId="49" fontId="19" fillId="11" borderId="14" xfId="81" applyNumberFormat="1" applyFont="1" applyFill="1" applyBorder="1" applyAlignment="1">
      <alignment horizontal="center" vertical="center"/>
    </xf>
    <xf numFmtId="49" fontId="19" fillId="11" borderId="14" xfId="81" applyNumberFormat="1" applyFont="1" applyFill="1" applyBorder="1" applyAlignment="1">
      <alignment horizontal="left" vertical="center"/>
    </xf>
    <xf numFmtId="49" fontId="35" fillId="7" borderId="14" xfId="81" quotePrefix="1" applyNumberFormat="1" applyFont="1" applyFill="1" applyBorder="1" applyAlignment="1">
      <alignment vertical="center" wrapText="1"/>
    </xf>
    <xf numFmtId="49" fontId="35" fillId="7" borderId="14" xfId="81" quotePrefix="1" applyNumberFormat="1" applyFont="1" applyFill="1" applyBorder="1" applyAlignment="1">
      <alignment horizontal="left" vertical="center" wrapText="1"/>
    </xf>
    <xf numFmtId="0" fontId="10" fillId="0" borderId="14" xfId="81" applyFont="1" applyBorder="1" applyAlignment="1">
      <alignment horizontal="center" vertical="center" wrapText="1"/>
    </xf>
    <xf numFmtId="0" fontId="50" fillId="3" borderId="14" xfId="0" applyFont="1" applyFill="1" applyBorder="1" applyAlignment="1">
      <alignment horizontal="center" vertical="center"/>
    </xf>
    <xf numFmtId="0" fontId="50" fillId="3" borderId="14" xfId="0" applyFont="1" applyFill="1" applyBorder="1" applyAlignment="1">
      <alignment horizontal="left" vertical="center"/>
    </xf>
    <xf numFmtId="10" fontId="21" fillId="3" borderId="14" xfId="0" applyNumberFormat="1" applyFont="1" applyFill="1" applyBorder="1" applyAlignment="1">
      <alignment horizontal="left" vertical="center"/>
    </xf>
    <xf numFmtId="0" fontId="21" fillId="3" borderId="14" xfId="0" applyFont="1" applyFill="1" applyBorder="1" applyAlignment="1">
      <alignment horizontal="left" vertical="center" wrapText="1"/>
    </xf>
    <xf numFmtId="0" fontId="21" fillId="3" borderId="14" xfId="0" applyFont="1" applyFill="1" applyBorder="1" applyAlignment="1">
      <alignment horizontal="center" vertical="center"/>
    </xf>
    <xf numFmtId="0" fontId="21" fillId="4" borderId="14" xfId="0" applyFont="1" applyFill="1" applyBorder="1" applyAlignment="1">
      <alignment horizontal="center" vertical="center"/>
    </xf>
    <xf numFmtId="0" fontId="50" fillId="4" borderId="14" xfId="0" applyFont="1" applyFill="1" applyBorder="1" applyAlignment="1">
      <alignment horizontal="center" vertical="center"/>
    </xf>
    <xf numFmtId="0" fontId="50" fillId="4" borderId="14" xfId="0" applyFont="1" applyFill="1" applyBorder="1" applyAlignment="1">
      <alignment horizontal="left" vertical="center"/>
    </xf>
    <xf numFmtId="10" fontId="21" fillId="4" borderId="14" xfId="0" applyNumberFormat="1" applyFont="1" applyFill="1" applyBorder="1" applyAlignment="1">
      <alignment horizontal="left" vertical="center"/>
    </xf>
    <xf numFmtId="0" fontId="21" fillId="4" borderId="14" xfId="0" applyFont="1" applyFill="1" applyBorder="1" applyAlignment="1">
      <alignment horizontal="left" vertical="center" wrapText="1"/>
    </xf>
    <xf numFmtId="0" fontId="21" fillId="5" borderId="14" xfId="0" applyFont="1" applyFill="1" applyBorder="1" applyAlignment="1">
      <alignment horizontal="center" vertical="center"/>
    </xf>
    <xf numFmtId="0" fontId="50" fillId="5" borderId="14" xfId="0" applyFont="1" applyFill="1" applyBorder="1" applyAlignment="1">
      <alignment horizontal="center" vertical="center"/>
    </xf>
    <xf numFmtId="0" fontId="50" fillId="5" borderId="14" xfId="0" applyFont="1" applyFill="1" applyBorder="1" applyAlignment="1">
      <alignment horizontal="left" vertical="center"/>
    </xf>
    <xf numFmtId="10" fontId="21" fillId="5" borderId="14" xfId="0" applyNumberFormat="1" applyFont="1" applyFill="1" applyBorder="1" applyAlignment="1">
      <alignment horizontal="left" vertical="center"/>
    </xf>
    <xf numFmtId="0" fontId="21" fillId="5" borderId="14" xfId="0" applyFont="1" applyFill="1" applyBorder="1" applyAlignment="1">
      <alignment horizontal="left" vertical="center" wrapText="1"/>
    </xf>
    <xf numFmtId="0" fontId="52" fillId="6" borderId="14" xfId="0" applyFont="1" applyFill="1" applyBorder="1" applyAlignment="1">
      <alignment horizontal="center" vertical="center"/>
    </xf>
    <xf numFmtId="0" fontId="51" fillId="6" borderId="14" xfId="0" applyFont="1" applyFill="1" applyBorder="1" applyAlignment="1">
      <alignment horizontal="center" vertical="center"/>
    </xf>
    <xf numFmtId="0" fontId="51" fillId="6" borderId="14" xfId="0" applyFont="1" applyFill="1" applyBorder="1" applyAlignment="1">
      <alignment horizontal="left" vertical="center"/>
    </xf>
    <xf numFmtId="10" fontId="52" fillId="6" borderId="14" xfId="0" applyNumberFormat="1" applyFont="1" applyFill="1" applyBorder="1" applyAlignment="1">
      <alignment horizontal="left" vertical="center"/>
    </xf>
    <xf numFmtId="0" fontId="52" fillId="6" borderId="14" xfId="0" applyFont="1" applyFill="1" applyBorder="1" applyAlignment="1">
      <alignment horizontal="left" vertical="center" wrapText="1"/>
    </xf>
    <xf numFmtId="49" fontId="0" fillId="12" borderId="14" xfId="0" applyNumberFormat="1" applyFill="1" applyBorder="1" applyAlignment="1">
      <alignment horizontal="center" vertical="center"/>
    </xf>
    <xf numFmtId="0" fontId="21" fillId="3" borderId="14"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52" fillId="6" borderId="14" xfId="0" applyFont="1" applyFill="1" applyBorder="1" applyAlignment="1">
      <alignment horizontal="center" vertical="center" wrapText="1"/>
    </xf>
    <xf numFmtId="49" fontId="21" fillId="4" borderId="14" xfId="0" applyNumberFormat="1" applyFont="1" applyFill="1" applyBorder="1" applyAlignment="1">
      <alignment horizontal="center" vertical="center" wrapText="1"/>
    </xf>
    <xf numFmtId="49" fontId="21" fillId="5" borderId="14" xfId="0" applyNumberFormat="1" applyFont="1" applyFill="1" applyBorder="1" applyAlignment="1">
      <alignment horizontal="center" vertical="center" wrapText="1"/>
    </xf>
    <xf numFmtId="49" fontId="52" fillId="6" borderId="14" xfId="0" applyNumberFormat="1" applyFont="1" applyFill="1" applyBorder="1" applyAlignment="1">
      <alignment horizontal="center" vertical="center" wrapText="1"/>
    </xf>
    <xf numFmtId="0" fontId="0" fillId="18" borderId="14" xfId="0" applyFill="1" applyBorder="1" applyAlignment="1">
      <alignment vertical="center"/>
    </xf>
    <xf numFmtId="0" fontId="0" fillId="0" borderId="14" xfId="0" applyBorder="1" applyAlignment="1">
      <alignment vertical="center"/>
    </xf>
    <xf numFmtId="0" fontId="55" fillId="0" borderId="18" xfId="81" applyFont="1" applyFill="1" applyBorder="1" applyAlignment="1">
      <alignment horizontal="center" vertical="center" wrapText="1"/>
    </xf>
    <xf numFmtId="0" fontId="9" fillId="0" borderId="18" xfId="81" applyFill="1" applyBorder="1" applyAlignment="1">
      <alignment vertical="center" wrapText="1"/>
    </xf>
    <xf numFmtId="0" fontId="23" fillId="23" borderId="24" xfId="81" applyFont="1" applyFill="1" applyBorder="1" applyAlignment="1">
      <alignment horizontal="center" vertical="center" wrapText="1"/>
    </xf>
    <xf numFmtId="0" fontId="45" fillId="0" borderId="18" xfId="0" applyFont="1" applyBorder="1" applyAlignment="1">
      <alignment horizontal="center" vertical="center"/>
    </xf>
    <xf numFmtId="0" fontId="45" fillId="0" borderId="18" xfId="0" applyNumberFormat="1" applyFont="1" applyBorder="1" applyAlignment="1">
      <alignment horizontal="right" vertical="center"/>
    </xf>
    <xf numFmtId="0" fontId="46" fillId="23" borderId="24" xfId="0" applyFont="1" applyFill="1" applyBorder="1" applyAlignment="1">
      <alignment horizontal="center" vertical="center"/>
    </xf>
    <xf numFmtId="0" fontId="46" fillId="23" borderId="24" xfId="0" applyFont="1" applyFill="1" applyBorder="1" applyAlignment="1">
      <alignment horizontal="center" vertical="center" wrapText="1"/>
    </xf>
    <xf numFmtId="0" fontId="45" fillId="0" borderId="18" xfId="0" applyFont="1" applyBorder="1" applyAlignment="1">
      <alignment horizontal="center" vertical="center" wrapText="1"/>
    </xf>
    <xf numFmtId="0" fontId="45" fillId="0" borderId="18" xfId="0" applyNumberFormat="1" applyFont="1" applyBorder="1" applyAlignment="1">
      <alignment horizontal="right" vertical="center" wrapText="1"/>
    </xf>
    <xf numFmtId="0" fontId="45" fillId="0" borderId="4" xfId="0" applyFont="1" applyBorder="1" applyAlignment="1">
      <alignment horizontal="center" vertical="center"/>
    </xf>
    <xf numFmtId="0" fontId="45" fillId="0" borderId="4" xfId="0" applyNumberFormat="1" applyFont="1" applyBorder="1" applyAlignment="1">
      <alignment vertical="center"/>
    </xf>
    <xf numFmtId="0" fontId="45" fillId="0" borderId="4" xfId="0" applyNumberFormat="1" applyFont="1" applyBorder="1"/>
    <xf numFmtId="0" fontId="45" fillId="24" borderId="1" xfId="0" applyFont="1" applyFill="1" applyBorder="1" applyAlignment="1">
      <alignment horizontal="left"/>
    </xf>
    <xf numFmtId="0" fontId="45" fillId="24" borderId="1" xfId="0" applyNumberFormat="1" applyFont="1" applyFill="1" applyBorder="1"/>
    <xf numFmtId="0" fontId="46" fillId="0" borderId="1" xfId="0" applyFont="1" applyBorder="1" applyAlignment="1">
      <alignment horizontal="center" vertical="center"/>
    </xf>
    <xf numFmtId="0" fontId="41" fillId="17" borderId="2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18" xfId="0" applyFont="1" applyFill="1" applyBorder="1" applyAlignment="1">
      <alignment horizontal="center" vertical="center" wrapText="1"/>
    </xf>
    <xf numFmtId="0" fontId="40" fillId="0" borderId="18" xfId="81" applyFont="1" applyFill="1" applyBorder="1" applyAlignment="1">
      <alignment vertical="center" wrapText="1"/>
    </xf>
    <xf numFmtId="0" fontId="0" fillId="17" borderId="18" xfId="0" applyFont="1" applyFill="1" applyBorder="1" applyAlignment="1">
      <alignment vertical="center" wrapText="1"/>
    </xf>
    <xf numFmtId="0" fontId="0" fillId="0" borderId="18" xfId="0" applyBorder="1" applyAlignment="1">
      <alignment horizontal="center" vertical="center" wrapText="1"/>
    </xf>
    <xf numFmtId="0" fontId="0" fillId="0" borderId="18" xfId="0" applyFont="1" applyFill="1" applyBorder="1" applyAlignment="1">
      <alignment horizontal="left" vertical="center" wrapText="1"/>
    </xf>
    <xf numFmtId="0" fontId="1" fillId="17" borderId="18" xfId="0" applyFont="1" applyFill="1" applyBorder="1" applyAlignment="1">
      <alignment horizontal="center" vertical="center" wrapText="1"/>
    </xf>
    <xf numFmtId="0" fontId="23" fillId="25" borderId="24" xfId="0" applyFont="1" applyFill="1" applyBorder="1" applyAlignment="1">
      <alignment horizontal="center" vertical="center" wrapText="1"/>
    </xf>
    <xf numFmtId="0" fontId="23" fillId="19" borderId="24" xfId="0" applyFont="1" applyFill="1" applyBorder="1" applyAlignment="1">
      <alignment horizontal="center" vertical="center" wrapText="1"/>
    </xf>
    <xf numFmtId="0" fontId="30" fillId="0" borderId="18" xfId="83" applyFont="1" applyFill="1" applyBorder="1" applyAlignment="1">
      <alignment horizontal="center" vertical="center" wrapText="1"/>
    </xf>
    <xf numFmtId="0" fontId="30" fillId="0" borderId="18" xfId="83" applyFont="1" applyFill="1" applyBorder="1" applyAlignment="1">
      <alignment vertical="center" wrapText="1"/>
    </xf>
    <xf numFmtId="0" fontId="51" fillId="23" borderId="24" xfId="81" applyFont="1" applyFill="1" applyBorder="1" applyAlignment="1">
      <alignment horizontal="center"/>
    </xf>
    <xf numFmtId="0" fontId="51" fillId="23" borderId="24" xfId="81" applyFont="1" applyFill="1" applyBorder="1" applyAlignment="1">
      <alignment horizontal="center" wrapText="1"/>
    </xf>
    <xf numFmtId="0" fontId="9" fillId="0" borderId="18" xfId="81" applyBorder="1" applyAlignment="1">
      <alignment vertical="center" wrapText="1"/>
    </xf>
    <xf numFmtId="0" fontId="29" fillId="0" borderId="18" xfId="81" applyFont="1" applyBorder="1" applyAlignment="1">
      <alignment vertical="center" wrapText="1"/>
    </xf>
    <xf numFmtId="0" fontId="9" fillId="24" borderId="18" xfId="81" applyFill="1" applyBorder="1" applyAlignment="1">
      <alignment horizontal="center" vertical="center"/>
    </xf>
    <xf numFmtId="0" fontId="1" fillId="0" borderId="18" xfId="81" applyFont="1" applyBorder="1" applyAlignment="1">
      <alignment horizontal="left" vertical="center" wrapText="1"/>
    </xf>
    <xf numFmtId="0" fontId="29" fillId="0" borderId="18" xfId="81" applyFont="1" applyBorder="1" applyAlignment="1">
      <alignment horizontal="left" vertical="center" wrapText="1"/>
    </xf>
    <xf numFmtId="0" fontId="29" fillId="0" borderId="18" xfId="81" applyFont="1" applyBorder="1" applyAlignment="1">
      <alignment horizontal="center" vertical="center"/>
    </xf>
    <xf numFmtId="0" fontId="29" fillId="0" borderId="18" xfId="81" applyFont="1" applyBorder="1" applyAlignment="1">
      <alignment horizontal="center" vertical="center" wrapText="1"/>
    </xf>
    <xf numFmtId="0" fontId="9" fillId="0" borderId="18" xfId="81" applyBorder="1" applyAlignment="1">
      <alignment horizontal="center" vertical="center"/>
    </xf>
    <xf numFmtId="0" fontId="0" fillId="0" borderId="18" xfId="0" applyFill="1" applyBorder="1" applyAlignment="1">
      <alignment vertical="center" wrapText="1"/>
    </xf>
    <xf numFmtId="0" fontId="0" fillId="0" borderId="18" xfId="0" applyBorder="1" applyAlignment="1">
      <alignment vertical="center" wrapText="1"/>
    </xf>
    <xf numFmtId="0" fontId="1" fillId="0" borderId="17" xfId="0" applyFont="1" applyFill="1" applyBorder="1" applyAlignment="1">
      <alignment vertical="center" wrapText="1"/>
    </xf>
    <xf numFmtId="0" fontId="1" fillId="0" borderId="20" xfId="0" applyFont="1" applyFill="1" applyBorder="1" applyAlignment="1">
      <alignment vertical="center" wrapText="1"/>
    </xf>
    <xf numFmtId="0" fontId="0" fillId="0" borderId="0" xfId="0" applyBorder="1" applyAlignment="1">
      <alignment vertical="center" wrapText="1"/>
    </xf>
    <xf numFmtId="0" fontId="23" fillId="23" borderId="24" xfId="0" applyFont="1" applyFill="1" applyBorder="1" applyAlignment="1">
      <alignment horizontal="center" vertical="center" wrapText="1"/>
    </xf>
    <xf numFmtId="0" fontId="23" fillId="23" borderId="24" xfId="0" applyFont="1" applyFill="1" applyBorder="1" applyAlignment="1">
      <alignment vertical="center" wrapText="1"/>
    </xf>
    <xf numFmtId="0" fontId="1" fillId="0" borderId="17"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0" fillId="23" borderId="24" xfId="0" applyFill="1" applyBorder="1" applyAlignment="1">
      <alignment horizontal="center" vertical="center"/>
    </xf>
    <xf numFmtId="0" fontId="0" fillId="23" borderId="24" xfId="0" applyFill="1" applyBorder="1" applyAlignment="1">
      <alignment horizontal="center" vertical="center" wrapText="1"/>
    </xf>
    <xf numFmtId="0" fontId="0" fillId="23" borderId="25" xfId="0" applyFill="1" applyBorder="1" applyAlignment="1">
      <alignment horizontal="center" vertical="center"/>
    </xf>
    <xf numFmtId="0" fontId="23" fillId="23" borderId="25" xfId="0" applyFont="1" applyFill="1" applyBorder="1" applyAlignment="1">
      <alignment horizontal="center" vertical="center"/>
    </xf>
    <xf numFmtId="0" fontId="23" fillId="23" borderId="25" xfId="0" applyFont="1" applyFill="1" applyBorder="1" applyAlignment="1">
      <alignment horizontal="center" vertical="center" wrapText="1"/>
    </xf>
    <xf numFmtId="49" fontId="16" fillId="9" borderId="18" xfId="81" applyNumberFormat="1" applyFont="1" applyFill="1" applyBorder="1" applyAlignment="1">
      <alignment horizontal="center" vertical="center"/>
    </xf>
    <xf numFmtId="49" fontId="16" fillId="9" borderId="18" xfId="81" applyNumberFormat="1" applyFont="1" applyFill="1" applyBorder="1" applyAlignment="1">
      <alignment horizontal="left" vertical="center"/>
    </xf>
    <xf numFmtId="49" fontId="18" fillId="0" borderId="18" xfId="81" applyNumberFormat="1" applyFont="1" applyBorder="1" applyAlignment="1">
      <alignment horizontal="center" vertical="center" wrapText="1"/>
    </xf>
    <xf numFmtId="49" fontId="17" fillId="0" borderId="18" xfId="81" applyNumberFormat="1" applyFont="1" applyBorder="1" applyAlignment="1">
      <alignment horizontal="center" vertical="center" wrapText="1"/>
    </xf>
    <xf numFmtId="49" fontId="34" fillId="0" borderId="18" xfId="81" applyNumberFormat="1" applyFont="1" applyBorder="1" applyAlignment="1">
      <alignment horizontal="center" vertical="center" wrapText="1"/>
    </xf>
    <xf numFmtId="49" fontId="53" fillId="21" borderId="24" xfId="81" quotePrefix="1" applyNumberFormat="1" applyFont="1" applyFill="1" applyBorder="1" applyAlignment="1">
      <alignment horizontal="center" vertical="center" wrapText="1"/>
    </xf>
    <xf numFmtId="49" fontId="53" fillId="21" borderId="24" xfId="81" applyNumberFormat="1" applyFont="1" applyFill="1" applyBorder="1" applyAlignment="1">
      <alignment horizontal="center" vertical="center" wrapText="1"/>
    </xf>
    <xf numFmtId="0" fontId="20" fillId="0" borderId="18" xfId="0" applyFont="1" applyFill="1" applyBorder="1" applyAlignment="1">
      <alignment horizontal="center" vertical="center"/>
    </xf>
    <xf numFmtId="0" fontId="52" fillId="23" borderId="24" xfId="1" applyFont="1" applyFill="1" applyBorder="1" applyAlignment="1">
      <alignment horizontal="center" vertical="center" textRotation="90" wrapText="1"/>
    </xf>
    <xf numFmtId="0" fontId="52" fillId="26" borderId="24" xfId="0" applyFont="1" applyFill="1" applyBorder="1" applyAlignment="1">
      <alignment horizontal="center" vertical="center" textRotation="90" wrapText="1"/>
    </xf>
    <xf numFmtId="0" fontId="51" fillId="27" borderId="26" xfId="0" applyFont="1" applyFill="1" applyBorder="1" applyAlignment="1">
      <alignment horizontal="center" vertical="center" textRotation="90"/>
    </xf>
    <xf numFmtId="0" fontId="51" fillId="27" borderId="24" xfId="0" applyFont="1" applyFill="1" applyBorder="1" applyAlignment="1">
      <alignment horizontal="center" vertical="center" wrapText="1"/>
    </xf>
    <xf numFmtId="0" fontId="52" fillId="27" borderId="24" xfId="1" applyFont="1" applyFill="1" applyBorder="1" applyAlignment="1">
      <alignment horizontal="center" vertical="center" textRotation="90" wrapText="1"/>
    </xf>
    <xf numFmtId="49" fontId="21" fillId="3" borderId="18" xfId="0" applyNumberFormat="1" applyFont="1" applyFill="1" applyBorder="1" applyAlignment="1">
      <alignment horizontal="center" vertical="center" wrapText="1"/>
    </xf>
    <xf numFmtId="0" fontId="21" fillId="3" borderId="18" xfId="0" applyFont="1" applyFill="1" applyBorder="1" applyAlignment="1">
      <alignment horizontal="left" vertical="center" wrapText="1"/>
    </xf>
    <xf numFmtId="0" fontId="51" fillId="27" borderId="20" xfId="81" applyFont="1" applyFill="1" applyBorder="1" applyAlignment="1">
      <alignment horizontal="center" textRotation="90"/>
    </xf>
    <xf numFmtId="0" fontId="57" fillId="27" borderId="14" xfId="81" applyFont="1" applyFill="1" applyBorder="1" applyAlignment="1">
      <alignment horizontal="center" textRotation="45" wrapText="1"/>
    </xf>
    <xf numFmtId="0" fontId="47" fillId="0" borderId="3" xfId="0" applyFont="1" applyBorder="1" applyAlignment="1">
      <alignment horizontal="center"/>
    </xf>
    <xf numFmtId="0" fontId="51" fillId="23" borderId="14" xfId="0" applyFont="1" applyFill="1" applyBorder="1" applyAlignment="1">
      <alignment horizontal="center" vertical="center" wrapText="1"/>
    </xf>
    <xf numFmtId="0" fontId="51" fillId="23" borderId="24" xfId="0" applyFont="1" applyFill="1" applyBorder="1" applyAlignment="1">
      <alignment horizontal="center" vertical="center" wrapText="1"/>
    </xf>
    <xf numFmtId="0" fontId="51" fillId="23" borderId="29" xfId="0" applyFont="1" applyFill="1" applyBorder="1" applyAlignment="1">
      <alignment horizontal="center" vertical="center"/>
    </xf>
    <xf numFmtId="0" fontId="51" fillId="23" borderId="30" xfId="0" applyFont="1" applyFill="1" applyBorder="1" applyAlignment="1">
      <alignment horizontal="center" vertical="center"/>
    </xf>
    <xf numFmtId="0" fontId="0" fillId="0" borderId="14" xfId="0" applyBorder="1" applyAlignment="1">
      <alignment horizontal="center" vertical="center" wrapText="1"/>
    </xf>
    <xf numFmtId="49" fontId="46" fillId="13" borderId="14" xfId="0" applyNumberFormat="1" applyFont="1" applyFill="1" applyBorder="1" applyAlignment="1">
      <alignment horizontal="center" vertical="center"/>
    </xf>
    <xf numFmtId="0" fontId="20" fillId="0" borderId="18" xfId="0" applyFont="1" applyFill="1" applyBorder="1" applyAlignment="1">
      <alignment horizontal="left" vertical="center"/>
    </xf>
    <xf numFmtId="0" fontId="51" fillId="27" borderId="26" xfId="0" applyFont="1" applyFill="1" applyBorder="1" applyAlignment="1">
      <alignment horizontal="center" vertical="center"/>
    </xf>
    <xf numFmtId="0" fontId="51" fillId="27" borderId="24" xfId="0" applyFont="1" applyFill="1" applyBorder="1" applyAlignment="1">
      <alignment horizontal="center" vertical="center"/>
    </xf>
    <xf numFmtId="0" fontId="56" fillId="23" borderId="27" xfId="0" applyFont="1" applyFill="1" applyBorder="1" applyAlignment="1">
      <alignment horizontal="center" vertical="center"/>
    </xf>
    <xf numFmtId="0" fontId="56" fillId="23" borderId="28" xfId="0" applyFont="1" applyFill="1" applyBorder="1" applyAlignment="1">
      <alignment horizontal="center" vertical="center"/>
    </xf>
    <xf numFmtId="0" fontId="51" fillId="23" borderId="24" xfId="0" applyFont="1" applyFill="1" applyBorder="1" applyAlignment="1">
      <alignment horizontal="center" vertical="center"/>
    </xf>
    <xf numFmtId="0" fontId="21" fillId="3" borderId="18"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52" fillId="6" borderId="14" xfId="0" applyFont="1" applyFill="1" applyBorder="1" applyAlignment="1">
      <alignment horizontal="left" vertical="center" wrapText="1"/>
    </xf>
    <xf numFmtId="49" fontId="53" fillId="21" borderId="24" xfId="81" quotePrefix="1" applyNumberFormat="1" applyFont="1" applyFill="1" applyBorder="1" applyAlignment="1">
      <alignment horizontal="center" vertical="center" wrapText="1"/>
    </xf>
    <xf numFmtId="49" fontId="15" fillId="8" borderId="14" xfId="81" applyNumberFormat="1" applyFont="1" applyFill="1" applyBorder="1" applyAlignment="1">
      <alignment horizontal="center" vertical="center" textRotation="90"/>
    </xf>
    <xf numFmtId="49" fontId="14" fillId="0" borderId="14" xfId="81" applyNumberFormat="1" applyFont="1" applyBorder="1"/>
    <xf numFmtId="49" fontId="16" fillId="7" borderId="14" xfId="81" quotePrefix="1" applyNumberFormat="1" applyFont="1" applyFill="1" applyBorder="1" applyAlignment="1">
      <alignment horizontal="center" vertical="center" wrapText="1"/>
    </xf>
    <xf numFmtId="0" fontId="23" fillId="23" borderId="24" xfId="0" applyFont="1" applyFill="1" applyBorder="1" applyAlignment="1">
      <alignment horizontal="center" vertical="center" textRotation="90" wrapText="1"/>
    </xf>
    <xf numFmtId="0" fontId="23" fillId="23" borderId="24" xfId="0" applyFont="1" applyFill="1" applyBorder="1" applyAlignment="1">
      <alignment horizontal="center" vertical="center" wrapText="1"/>
    </xf>
    <xf numFmtId="0" fontId="41" fillId="23" borderId="22" xfId="0" applyFont="1" applyFill="1" applyBorder="1" applyAlignment="1">
      <alignment horizontal="center" vertical="center" wrapText="1"/>
    </xf>
    <xf numFmtId="0" fontId="41" fillId="17" borderId="22" xfId="0" applyFont="1" applyFill="1" applyBorder="1" applyAlignment="1">
      <alignment horizontal="center" vertical="center" wrapText="1"/>
    </xf>
  </cellXfs>
  <cellStyles count="86">
    <cellStyle name="Hypertextový odkaz" xfId="3" builtinId="8" hidden="1"/>
    <cellStyle name="Hypertextový odkaz" xfId="5" builtinId="8" hidden="1"/>
    <cellStyle name="Hypertextový odkaz" xfId="7" builtinId="8" hidden="1"/>
    <cellStyle name="Hypertextový odkaz" xfId="9" builtinId="8" hidden="1"/>
    <cellStyle name="Hypertextový odkaz" xfId="11" builtinId="8" hidden="1"/>
    <cellStyle name="Hypertextový odkaz" xfId="13" builtinId="8" hidden="1"/>
    <cellStyle name="Hypertextový odkaz" xfId="15" builtinId="8" hidden="1"/>
    <cellStyle name="Hypertextový odkaz" xfId="17" builtinId="8" hidden="1"/>
    <cellStyle name="Hypertextový odkaz" xfId="19" builtinId="8" hidden="1"/>
    <cellStyle name="Hypertextový odkaz" xfId="21" builtinId="8" hidden="1"/>
    <cellStyle name="Hypertextový odkaz" xfId="23" builtinId="8" hidden="1"/>
    <cellStyle name="Hypertextový odkaz" xfId="25" builtinId="8" hidden="1"/>
    <cellStyle name="Hypertextový odkaz" xfId="27" builtinId="8" hidden="1"/>
    <cellStyle name="Hypertextový odkaz" xfId="29" builtinId="8" hidden="1"/>
    <cellStyle name="Hypertextový odkaz" xfId="31" builtinId="8" hidden="1"/>
    <cellStyle name="Hypertextový odkaz" xfId="33" builtinId="8" hidden="1"/>
    <cellStyle name="Hypertextový odkaz" xfId="35" builtinId="8" hidden="1"/>
    <cellStyle name="Hypertextový odkaz" xfId="37" builtinId="8" hidden="1"/>
    <cellStyle name="Hypertextový odkaz" xfId="39" builtinId="8" hidden="1"/>
    <cellStyle name="Hypertextový odkaz" xfId="41" builtinId="8" hidden="1"/>
    <cellStyle name="Hypertextový odkaz" xfId="43" builtinId="8" hidden="1"/>
    <cellStyle name="Hypertextový odkaz" xfId="45" builtinId="8" hidden="1"/>
    <cellStyle name="Hypertextový odkaz" xfId="47" builtinId="8" hidden="1"/>
    <cellStyle name="Hypertextový odkaz" xfId="49" builtinId="8" hidden="1"/>
    <cellStyle name="Hypertextový odkaz" xfId="51" builtinId="8" hidden="1"/>
    <cellStyle name="Hypertextový odkaz" xfId="53" builtinId="8" hidden="1"/>
    <cellStyle name="Hypertextový odkaz" xfId="55" builtinId="8" hidden="1"/>
    <cellStyle name="Hypertextový odkaz" xfId="57" builtinId="8" hidden="1"/>
    <cellStyle name="Hypertextový odkaz" xfId="59" builtinId="8" hidden="1"/>
    <cellStyle name="Hypertextový odkaz" xfId="61" builtinId="8" hidden="1"/>
    <cellStyle name="Hypertextový odkaz" xfId="63" builtinId="8" hidden="1"/>
    <cellStyle name="Hypertextový odkaz" xfId="65" builtinId="8" hidden="1"/>
    <cellStyle name="Hypertextový odkaz" xfId="67" builtinId="8" hidden="1"/>
    <cellStyle name="Hypertextový odkaz" xfId="69" builtinId="8" hidden="1"/>
    <cellStyle name="Hypertextový odkaz" xfId="71" builtinId="8" hidden="1"/>
    <cellStyle name="Hypertextový odkaz" xfId="73" builtinId="8" hidden="1"/>
    <cellStyle name="Hypertextový odkaz" xfId="75" builtinId="8" hidden="1"/>
    <cellStyle name="Hypertextový odkaz" xfId="77" builtinId="8" hidden="1"/>
    <cellStyle name="Hypertextový odkaz" xfId="79" builtinId="8" hidden="1"/>
    <cellStyle name="Neutral 2" xfId="83" xr:uid="{00000000-0005-0000-0000-000027000000}"/>
    <cellStyle name="Normal 2" xfId="81" xr:uid="{00000000-0005-0000-0000-000028000000}"/>
    <cellStyle name="Normal 4" xfId="2" xr:uid="{00000000-0005-0000-0000-000029000000}"/>
    <cellStyle name="Normální" xfId="0" builtinId="0"/>
    <cellStyle name="Normální 2" xfId="82" xr:uid="{00000000-0005-0000-0000-00002B000000}"/>
    <cellStyle name="Normální 3" xfId="85" xr:uid="{00000000-0005-0000-0000-00002C000000}"/>
    <cellStyle name="Normální 5" xfId="84" xr:uid="{00000000-0005-0000-0000-00002D000000}"/>
    <cellStyle name="Použitý hypertextový odkaz" xfId="4" builtinId="9" hidden="1"/>
    <cellStyle name="Použitý hypertextový odkaz" xfId="6" builtinId="9" hidden="1"/>
    <cellStyle name="Použitý hypertextový odkaz" xfId="8" builtinId="9" hidden="1"/>
    <cellStyle name="Použitý hypertextový odkaz" xfId="10" builtinId="9" hidden="1"/>
    <cellStyle name="Použitý hypertextový odkaz" xfId="12" builtinId="9" hidden="1"/>
    <cellStyle name="Použitý hypertextový odkaz" xfId="14" builtinId="9" hidden="1"/>
    <cellStyle name="Použitý hypertextový odkaz" xfId="16" builtinId="9" hidden="1"/>
    <cellStyle name="Použitý hypertextový odkaz" xfId="18" builtinId="9" hidden="1"/>
    <cellStyle name="Použitý hypertextový odkaz" xfId="20" builtinId="9" hidden="1"/>
    <cellStyle name="Použitý hypertextový odkaz" xfId="22" builtinId="9" hidden="1"/>
    <cellStyle name="Použitý hypertextový odkaz" xfId="24" builtinId="9" hidden="1"/>
    <cellStyle name="Použitý hypertextový odkaz" xfId="26" builtinId="9" hidden="1"/>
    <cellStyle name="Použitý hypertextový odkaz" xfId="28" builtinId="9" hidden="1"/>
    <cellStyle name="Použitý hypertextový odkaz" xfId="30" builtinId="9" hidden="1"/>
    <cellStyle name="Použitý hypertextový odkaz" xfId="32" builtinId="9" hidden="1"/>
    <cellStyle name="Použitý hypertextový odkaz" xfId="34" builtinId="9" hidden="1"/>
    <cellStyle name="Použitý hypertextový odkaz" xfId="36" builtinId="9" hidden="1"/>
    <cellStyle name="Použitý hypertextový odkaz" xfId="38" builtinId="9" hidden="1"/>
    <cellStyle name="Použitý hypertextový odkaz" xfId="40" builtinId="9" hidden="1"/>
    <cellStyle name="Použitý hypertextový odkaz" xfId="42" builtinId="9" hidden="1"/>
    <cellStyle name="Použitý hypertextový odkaz" xfId="44" builtinId="9" hidden="1"/>
    <cellStyle name="Použitý hypertextový odkaz" xfId="46" builtinId="9" hidden="1"/>
    <cellStyle name="Použitý hypertextový odkaz" xfId="48" builtinId="9" hidden="1"/>
    <cellStyle name="Použitý hypertextový odkaz" xfId="50" builtinId="9" hidden="1"/>
    <cellStyle name="Použitý hypertextový odkaz" xfId="52" builtinId="9" hidden="1"/>
    <cellStyle name="Použitý hypertextový odkaz" xfId="54" builtinId="9" hidden="1"/>
    <cellStyle name="Použitý hypertextový odkaz" xfId="56" builtinId="9" hidden="1"/>
    <cellStyle name="Použitý hypertextový odkaz" xfId="58" builtinId="9" hidden="1"/>
    <cellStyle name="Použitý hypertextový odkaz" xfId="60" builtinId="9" hidden="1"/>
    <cellStyle name="Použitý hypertextový odkaz" xfId="62" builtinId="9" hidden="1"/>
    <cellStyle name="Použitý hypertextový odkaz" xfId="64" builtinId="9" hidden="1"/>
    <cellStyle name="Použitý hypertextový odkaz" xfId="66" builtinId="9" hidden="1"/>
    <cellStyle name="Použitý hypertextový odkaz" xfId="68" builtinId="9" hidden="1"/>
    <cellStyle name="Použitý hypertextový odkaz" xfId="70" builtinId="9" hidden="1"/>
    <cellStyle name="Použitý hypertextový odkaz" xfId="72" builtinId="9" hidden="1"/>
    <cellStyle name="Použitý hypertextový odkaz" xfId="74" builtinId="9" hidden="1"/>
    <cellStyle name="Použitý hypertextový odkaz" xfId="76" builtinId="9" hidden="1"/>
    <cellStyle name="Použitý hypertextový odkaz" xfId="78" builtinId="9" hidden="1"/>
    <cellStyle name="Použitý hypertextový odkaz" xfId="80" builtinId="9" hidden="1"/>
    <cellStyle name="Zvýraznění 1" xfId="1" builtinId="29"/>
  </cellStyles>
  <dxfs count="1116">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ABE9FF"/>
        </patternFill>
      </fill>
    </dxf>
    <dxf>
      <fill>
        <patternFill>
          <bgColor rgb="FF00B0F0"/>
        </patternFill>
      </fill>
    </dxf>
    <dxf>
      <fill>
        <patternFill>
          <bgColor rgb="FF00B0F0"/>
        </patternFill>
      </fill>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wrapText="1"/>
    </dxf>
    <dxf>
      <alignment wrapText="1"/>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ABE9FF"/>
        </patternFill>
      </fill>
    </dxf>
    <dxf>
      <fill>
        <patternFill>
          <bgColor rgb="FFABE9FF"/>
        </patternFill>
      </fill>
    </dxf>
    <dxf>
      <fill>
        <patternFill>
          <bgColor rgb="FF00B0F0"/>
        </patternFill>
      </fill>
    </dxf>
    <dxf>
      <fill>
        <patternFill>
          <bgColor rgb="FF00B0F0"/>
        </patternFill>
      </fill>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wrapText="1"/>
    </dxf>
    <dxf>
      <alignment wrapText="1"/>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bgColor rgb="FFABE9FF"/>
        </patternFill>
      </fill>
    </dxf>
    <dxf>
      <fill>
        <patternFill>
          <bgColor rgb="FFABE9FF"/>
        </patternFill>
      </fill>
    </dxf>
    <dxf>
      <fill>
        <patternFill>
          <bgColor rgb="FF00B0F0"/>
        </patternFill>
      </fill>
    </dxf>
    <dxf>
      <fill>
        <patternFill>
          <bgColor rgb="FF00B0F0"/>
        </patternFill>
      </fill>
    </dxf>
    <dxf>
      <alignment horizontal="right" readingOrder="0"/>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color theme="0"/>
      </font>
    </dxf>
    <dxf>
      <fill>
        <patternFill>
          <bgColor rgb="FFABE9FF"/>
        </patternFill>
      </fill>
    </dxf>
    <dxf>
      <fill>
        <patternFill>
          <bgColor rgb="FFABE9FF"/>
        </patternFill>
      </fill>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00B0F0"/>
        </patternFill>
      </fill>
    </dxf>
    <dxf>
      <fill>
        <patternFill>
          <bgColor rgb="FF00B0F0"/>
        </patternFill>
      </fill>
    </dxf>
    <dxf>
      <alignment vertical="center" readingOrder="0"/>
    </dxf>
    <dxf>
      <alignment horizontal="center" vertical="center" readingOrder="0"/>
    </dxf>
    <dxf>
      <font>
        <color theme="0"/>
      </font>
      <fill>
        <patternFill patternType="solid">
          <fgColor indexed="64"/>
          <bgColor theme="0" tint="-0.499984740745262"/>
        </patternFill>
      </fill>
      <alignment horizontal="center" vertical="center" readingOrder="0"/>
    </dxf>
    <dxf>
      <font>
        <color theme="0"/>
      </font>
      <fill>
        <patternFill patternType="solid">
          <fgColor indexed="64"/>
          <bgColor theme="0" tint="-0.499984740745262"/>
        </patternFill>
      </fill>
      <alignment horizontal="center" vertical="center" readingOrder="0"/>
    </dxf>
    <dxf>
      <font>
        <color theme="0"/>
      </font>
      <fill>
        <patternFill patternType="solid">
          <fgColor indexed="64"/>
          <bgColor theme="0" tint="-0.499984740745262"/>
        </patternFill>
      </fill>
      <alignment horizontal="center" vertical="center" readingOrder="0"/>
    </dxf>
    <dxf>
      <fill>
        <patternFill patternType="solid">
          <bgColor theme="0" tint="-4.9989318521683403E-2"/>
        </patternFill>
      </fill>
    </dxf>
    <dxf>
      <fill>
        <patternFill patternType="solid">
          <bgColor theme="0" tint="-4.9989318521683403E-2"/>
        </patternFill>
      </fill>
    </dxf>
    <dxf>
      <font>
        <color theme="0"/>
      </font>
    </dxf>
    <dxf>
      <font>
        <color theme="0"/>
      </font>
    </dxf>
    <dxf>
      <fill>
        <patternFill patternType="solid">
          <bgColor theme="0" tint="-0.499984740745262"/>
        </patternFill>
      </fill>
    </dxf>
    <dxf>
      <fill>
        <patternFill patternType="solid">
          <bgColor theme="0" tint="-0.49998474074526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vertical="center"/>
    </dxf>
    <dxf>
      <alignment wrapText="1"/>
    </dxf>
    <dxf>
      <alignment horizontal="center"/>
    </dxf>
    <dxf>
      <alignment vertical="center"/>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ABE9FF"/>
        </patternFill>
      </fill>
    </dxf>
    <dxf>
      <fill>
        <patternFill>
          <bgColor rgb="FF00B0F0"/>
        </patternFill>
      </fill>
    </dxf>
    <dxf>
      <fill>
        <patternFill>
          <bgColor rgb="FF00B0F0"/>
        </patternFill>
      </fill>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wrapText="1"/>
    </dxf>
    <dxf>
      <alignment wrapText="1"/>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color theme="0"/>
      </font>
    </dxf>
    <dxf>
      <fill>
        <patternFill>
          <bgColor rgb="FFABE9FF"/>
        </patternFill>
      </fill>
    </dxf>
    <dxf>
      <fill>
        <patternFill>
          <bgColor rgb="FFABE9FF"/>
        </patternFill>
      </fill>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00B0F0"/>
        </patternFill>
      </fill>
    </dxf>
    <dxf>
      <fill>
        <patternFill>
          <bgColor rgb="FF00B0F0"/>
        </patternFill>
      </fill>
    </dxf>
    <dxf>
      <alignment horizontal="center" readingOrder="0"/>
    </dxf>
    <dxf>
      <alignment vertical="center" readingOrder="0"/>
    </dxf>
    <dxf>
      <fill>
        <patternFill patternType="solid">
          <bgColor theme="0" tint="-4.9989318521683403E-2"/>
        </patternFill>
      </fill>
    </dxf>
    <dxf>
      <fill>
        <patternFill patternType="solid">
          <bgColor theme="0" tint="-4.9989318521683403E-2"/>
        </patternFill>
      </fill>
    </dxf>
    <dxf>
      <font>
        <color theme="0"/>
      </font>
    </dxf>
    <dxf>
      <font>
        <color theme="0"/>
      </font>
    </dxf>
    <dxf>
      <fill>
        <patternFill patternType="solid">
          <bgColor theme="0" tint="-0.499984740745262"/>
        </patternFill>
      </fill>
    </dxf>
    <dxf>
      <fill>
        <patternFill patternType="solid">
          <bgColor theme="0" tint="-0.49998474074526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dxf>
    <dxf>
      <alignment horizontal="center"/>
    </dxf>
    <dxf>
      <alignment vertical="center"/>
    </dxf>
    <dxf>
      <alignment wrapText="1"/>
    </dxf>
    <dxf>
      <alignment horizontal="center"/>
    </dxf>
    <dxf>
      <alignment vertical="center"/>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theme="0"/>
      </font>
    </dxf>
    <dxf>
      <fill>
        <patternFill>
          <bgColor rgb="FFABE9FF"/>
        </patternFill>
      </fill>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bgColor rgb="FF00B0F0"/>
        </patternFill>
      </fill>
    </dxf>
    <dxf>
      <fill>
        <patternFill>
          <bgColor rgb="FF00B0F0"/>
        </patternFill>
      </fill>
    </dxf>
    <dxf>
      <font>
        <color theme="0"/>
      </font>
      <fill>
        <patternFill patternType="solid">
          <fgColor indexed="64"/>
          <bgColor theme="0" tint="-0.499984740745262"/>
        </patternFill>
      </fill>
      <alignment horizontal="center" vertical="center" readingOrder="0"/>
    </dxf>
    <dxf>
      <font>
        <color theme="0"/>
      </font>
      <fill>
        <patternFill patternType="solid">
          <fgColor indexed="64"/>
          <bgColor theme="0" tint="-0.499984740745262"/>
        </patternFill>
      </fill>
      <alignment horizontal="center" vertical="center" readingOrder="0"/>
    </dxf>
    <dxf>
      <font>
        <color theme="0"/>
      </font>
      <fill>
        <patternFill patternType="solid">
          <fgColor indexed="64"/>
          <bgColor theme="0" tint="-0.499984740745262"/>
        </patternFill>
      </fill>
      <alignment horizontal="center" vertical="center" readingOrder="0"/>
    </dxf>
    <dxf>
      <alignment horizontal="center" vertical="center" readingOrder="0"/>
    </dxf>
    <dxf>
      <fill>
        <patternFill patternType="solid">
          <bgColor theme="0" tint="-4.9989318521683403E-2"/>
        </patternFill>
      </fill>
    </dxf>
    <dxf>
      <fill>
        <patternFill patternType="solid">
          <bgColor theme="0" tint="-4.9989318521683403E-2"/>
        </patternFill>
      </fill>
    </dxf>
    <dxf>
      <font>
        <color theme="0"/>
      </font>
    </dxf>
    <dxf>
      <font>
        <color theme="0"/>
      </font>
    </dxf>
    <dxf>
      <fill>
        <patternFill patternType="solid">
          <bgColor theme="0" tint="-0.499984740745262"/>
        </patternFill>
      </fill>
    </dxf>
    <dxf>
      <fill>
        <patternFill patternType="solid">
          <bgColor theme="0" tint="-0.49998474074526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vertical="center"/>
    </dxf>
    <dxf>
      <alignment wrapText="1"/>
    </dxf>
    <dxf>
      <alignment horizontal="center"/>
    </dxf>
    <dxf>
      <alignment vertical="center"/>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rgb="FF00B0F0"/>
        </left>
        <top style="thin">
          <color rgb="FF00B0F0"/>
        </top>
        <bottom style="thin">
          <color rgb="FF00B0F0"/>
        </bottom>
        <vertical style="thin">
          <color rgb="FF00B0F0"/>
        </vertical>
        <horizontal style="thin">
          <color rgb="FF00B0F0"/>
        </horizontal>
      </border>
    </dxf>
    <dxf>
      <border>
        <right style="thin">
          <color rgb="FF00B0F0"/>
        </right>
      </border>
    </dxf>
    <dxf>
      <border>
        <left style="thin">
          <color rgb="FF00B0F0"/>
        </left>
        <right style="thin">
          <color rgb="FF00B0F0"/>
        </right>
        <top style="thin">
          <color rgb="FF00B0F0"/>
        </top>
      </border>
    </dxf>
    <dxf>
      <border>
        <left style="thin">
          <color rgb="FF00B0F0"/>
        </left>
        <right style="thin">
          <color rgb="FF00B0F0"/>
        </right>
      </border>
    </dxf>
    <dxf>
      <border>
        <left style="thin">
          <color rgb="FF00B0F0"/>
        </left>
        <right style="thin">
          <color rgb="FF00B0F0"/>
        </right>
      </border>
    </dxf>
    <dxf>
      <border>
        <left style="thin">
          <color rgb="FF00B0F0"/>
        </left>
        <right style="thin">
          <color rgb="FF00B0F0"/>
        </right>
        <top style="thin">
          <color rgb="FF00B0F0"/>
        </top>
        <bottom style="thin">
          <color rgb="FF00B0F0"/>
        </bottom>
      </border>
    </dxf>
    <dxf>
      <border>
        <left style="thin">
          <color rgb="FF00B0F0"/>
        </left>
        <right style="thin">
          <color rgb="FF00B0F0"/>
        </right>
        <top style="thin">
          <color rgb="FF00B0F0"/>
        </top>
        <bottom style="thin">
          <color rgb="FF00B0F0"/>
        </bottom>
      </border>
    </dxf>
    <dxf>
      <border>
        <left style="thin">
          <color rgb="FF00B0F0"/>
        </left>
        <right style="thin">
          <color rgb="FF00B0F0"/>
        </right>
        <top style="thin">
          <color rgb="FF00B0F0"/>
        </top>
        <bottom style="thin">
          <color rgb="FF00B0F0"/>
        </bottom>
      </border>
    </dxf>
    <dxf>
      <border>
        <bottom style="thin">
          <color rgb="FF00B0F0"/>
        </bottom>
      </border>
    </dxf>
    <dxf>
      <border>
        <bottom style="thin">
          <color rgb="FF00B0F0"/>
        </bottom>
      </border>
    </dxf>
    <dxf>
      <border>
        <right style="thin">
          <color rgb="FF00B0F0"/>
        </right>
      </border>
    </dxf>
    <dxf>
      <fill>
        <patternFill>
          <bgColor rgb="FFABE9FF"/>
        </patternFill>
      </fill>
    </dxf>
    <dxf>
      <fill>
        <patternFill>
          <bgColor rgb="FFABE9FF"/>
        </patternFill>
      </fill>
    </dxf>
    <dxf>
      <fill>
        <patternFill>
          <bgColor rgb="FF00B0F0"/>
        </patternFill>
      </fill>
    </dxf>
    <dxf>
      <fill>
        <patternFill>
          <bgColor rgb="FF00B0F0"/>
        </patternFill>
      </fill>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horizontal="center" vertical="center"/>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border>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bgColor rgb="FF00B0F0"/>
        </patternFill>
      </fill>
    </dxf>
    <dxf>
      <fill>
        <patternFill>
          <bgColor rgb="FF00B0F0"/>
        </patternFill>
      </fill>
    </dxf>
    <dxf>
      <fill>
        <patternFill>
          <bgColor rgb="FFABE9FF"/>
        </patternFill>
      </fill>
    </dxf>
    <dxf>
      <fill>
        <patternFill>
          <bgColor rgb="FFABE9FF"/>
        </patternFill>
      </fill>
    </dxf>
    <dxf>
      <alignment horizontal="right" readingOrder="0"/>
    </dxf>
    <dxf>
      <fill>
        <patternFill patternType="solid">
          <fgColor indexed="64"/>
          <bgColor theme="0" tint="-4.9989318521683403E-2"/>
        </patternFill>
      </fill>
      <alignment horizontal="left"/>
    </dxf>
    <dxf>
      <fill>
        <patternFill patternType="solid">
          <fgColor indexed="64"/>
          <bgColor theme="0" tint="-4.9989318521683403E-2"/>
        </patternFill>
      </fill>
      <alignment horizontal="left"/>
    </dxf>
    <dxf>
      <font>
        <color theme="0"/>
      </font>
      <fill>
        <patternFill patternType="solid">
          <fgColor indexed="64"/>
          <bgColor theme="0" tint="-0.499984740745262"/>
        </patternFill>
      </fill>
    </dxf>
    <dxf>
      <font>
        <color theme="0"/>
      </font>
      <fill>
        <patternFill patternType="solid">
          <fgColor indexed="64"/>
          <bgColor theme="0" tint="-0.499984740745262"/>
        </patternFill>
      </fill>
    </dxf>
    <dxf>
      <alignment wrapText="1"/>
    </dxf>
    <dxf>
      <alignment wrapText="1"/>
    </dxf>
    <dxf>
      <alignment horizontal="center" vertical="center"/>
    </dxf>
    <dxf>
      <alignment horizontal="center" vertical="center"/>
    </dxf>
    <dxf>
      <alignment horizontal="center" vertical="center"/>
    </dxf>
    <dxf>
      <alignment horizontal="center" vertical="center"/>
    </dxf>
    <dxf>
      <alignment horizontal="center" vertic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horizontal="center"/>
    </dxf>
    <dxf>
      <alignment vertical="center"/>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rgb="FFC00000"/>
        </patternFill>
      </fill>
    </dxf>
    <dxf>
      <fill>
        <patternFill>
          <bgColor rgb="FFFFC000"/>
        </patternFill>
      </fill>
    </dxf>
    <dxf>
      <fill>
        <patternFill>
          <bgColor theme="7" tint="0.59996337778862885"/>
        </patternFill>
      </fill>
    </dxf>
    <dxf>
      <fill>
        <patternFill>
          <bgColor theme="9" tint="0.79998168889431442"/>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patternType="none">
          <fgColor indexed="64"/>
          <bgColor auto="1"/>
        </patternFill>
      </fill>
      <alignment vertical="center" textRotation="0" wrapText="1" indent="0" justifyLastLine="0" shrinkToFit="0" readingOrder="0"/>
      <border diagonalUp="0" diagonalDown="0">
        <left style="thin">
          <color rgb="FF00B0F0"/>
        </left>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i val="0"/>
        <strike val="0"/>
        <condense val="0"/>
        <extend val="0"/>
        <outline val="0"/>
        <shadow val="0"/>
        <u val="none"/>
        <vertAlign val="baseline"/>
        <sz val="11"/>
        <color theme="1"/>
        <name val="Calibri"/>
        <scheme val="minor"/>
      </font>
      <fill>
        <patternFill patternType="none">
          <fgColor indexed="64"/>
          <bgColor theme="0" tint="-0.499984740745262"/>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1"/>
        <color theme="1"/>
        <name val="Calibri"/>
        <scheme val="minor"/>
      </font>
      <fill>
        <patternFill patternType="none">
          <fgColor indexed="64"/>
          <bgColor theme="0" tint="-0.499984740745262"/>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i val="0"/>
        <strike val="0"/>
        <condense val="0"/>
        <extend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4"/>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val="0"/>
      </font>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numFmt numFmtId="0" formatCode="General"/>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font>
      <fill>
        <patternFill patternType="none">
          <fgColor indexed="64"/>
          <bgColor auto="1"/>
        </patternFill>
      </fill>
      <alignment horizontal="center" vertical="center" textRotation="0" wrapText="1" indent="0" justifyLastLine="0" shrinkToFit="0" readingOrder="0"/>
      <border diagonalUp="0" diagonalDown="0">
        <left/>
        <right style="thin">
          <color rgb="FF00B0F0"/>
        </right>
        <top style="thin">
          <color rgb="FF00B0F0"/>
        </top>
        <bottom style="thin">
          <color rgb="FF00B0F0"/>
        </bottom>
        <vertical style="thin">
          <color rgb="FF00B0F0"/>
        </vertical>
        <horizontal style="thin">
          <color rgb="FF00B0F0"/>
        </horizontal>
      </border>
    </dxf>
    <dxf>
      <border outline="0">
        <top style="thin">
          <color auto="1"/>
        </top>
      </border>
    </dxf>
    <dxf>
      <border outline="0">
        <left style="thin">
          <color auto="1"/>
        </left>
        <right style="thin">
          <color auto="1"/>
        </right>
      </border>
    </dxf>
    <dxf>
      <fill>
        <patternFill patternType="none">
          <fgColor indexed="64"/>
          <bgColor auto="1"/>
        </patternFill>
      </fill>
      <alignment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scheme val="minor"/>
      </font>
      <fill>
        <patternFill patternType="solid">
          <fgColor theme="6"/>
          <bgColor theme="6"/>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ill>
        <patternFill>
          <bgColor theme="9" tint="0.79998168889431442"/>
        </patternFill>
      </fill>
    </dxf>
    <dxf>
      <fill>
        <patternFill>
          <bgColor theme="7" tint="0.59996337778862885"/>
        </patternFill>
      </fill>
    </dxf>
    <dxf>
      <fill>
        <patternFill>
          <bgColor theme="7"/>
        </patternFill>
      </fill>
    </dxf>
    <dxf>
      <fill>
        <patternFill>
          <bgColor rgb="FFC00000"/>
        </patternFill>
      </fill>
    </dxf>
    <dxf>
      <fill>
        <patternFill>
          <bgColor theme="9" tint="0.79998168889431442"/>
        </patternFill>
      </fill>
    </dxf>
    <dxf>
      <fill>
        <patternFill>
          <bgColor theme="7" tint="0.59996337778862885"/>
        </patternFill>
      </fill>
    </dxf>
    <dxf>
      <fill>
        <patternFill>
          <bgColor rgb="FFFFC000"/>
        </patternFill>
      </fill>
    </dxf>
    <dxf>
      <fill>
        <patternFill>
          <bgColor rgb="FFC0000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outline val="0"/>
        <shadow val="0"/>
        <u val="none"/>
        <vertAlign val="baseline"/>
        <sz val="11"/>
        <color theme="1"/>
        <name val="Calibri"/>
        <scheme val="minor"/>
      </font>
      <alignment vertical="center" textRotation="0" wrapText="1" indent="0" justifyLastLine="0" shrinkToFit="0" readingOrder="0"/>
      <border diagonalUp="0" diagonalDown="0">
        <left style="thin">
          <color rgb="FF00B0F0"/>
        </left>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numFmt numFmtId="0" formatCode="General"/>
      <alignment horizontal="center"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numFmt numFmtId="0" formatCode="General"/>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strike val="0"/>
        <outline val="0"/>
        <shadow val="0"/>
        <u val="none"/>
        <vertAlign val="baseline"/>
        <sz val="11"/>
        <color theme="1"/>
        <name val="Calibri"/>
        <scheme val="minor"/>
      </font>
      <alignment vertical="center" textRotation="0" wrapText="1"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font>
        <b/>
        <strike val="0"/>
        <outline val="0"/>
        <shadow val="0"/>
        <u val="none"/>
        <vertAlign val="baseline"/>
        <sz val="11"/>
        <color theme="1"/>
        <name val="Calibri"/>
        <scheme val="minor"/>
      </font>
      <alignment vertical="center" textRotation="0" wrapText="1" indent="0" justifyLastLine="0" shrinkToFit="0" readingOrder="0"/>
      <border diagonalUp="0" diagonalDown="0">
        <left/>
        <right style="thin">
          <color rgb="FF00B0F0"/>
        </right>
        <top style="thin">
          <color rgb="FF00B0F0"/>
        </top>
        <bottom style="thin">
          <color rgb="FF00B0F0"/>
        </bottom>
        <vertical style="thin">
          <color rgb="FF00B0F0"/>
        </vertical>
        <horizontal style="thin">
          <color rgb="FF00B0F0"/>
        </horizontal>
      </border>
    </dxf>
    <dxf>
      <border>
        <top style="thin">
          <color rgb="FF00B0F0"/>
        </top>
      </border>
    </dxf>
    <dxf>
      <border diagonalUp="0" diagonalDown="0">
        <left style="thin">
          <color rgb="FF00B0F0"/>
        </left>
        <right style="thin">
          <color rgb="FF00B0F0"/>
        </right>
        <top style="thin">
          <color rgb="FF00B0F0"/>
        </top>
        <bottom style="thin">
          <color rgb="FF00B0F0"/>
        </bottom>
      </border>
    </dxf>
    <dxf>
      <font>
        <strike val="0"/>
        <outline val="0"/>
        <shadow val="0"/>
        <u val="none"/>
        <vertAlign val="baseline"/>
        <sz val="11"/>
        <color theme="1"/>
        <name val="Calibri"/>
        <scheme val="minor"/>
      </font>
      <alignment vertical="center" textRotation="0" wrapText="1" indent="0" justifyLastLine="0" shrinkToFit="0" readingOrder="0"/>
    </dxf>
    <dxf>
      <border>
        <bottom style="thin">
          <color theme="0"/>
        </bottom>
      </border>
    </dxf>
    <dxf>
      <fill>
        <patternFill patternType="solid">
          <fgColor indexed="64"/>
          <bgColor rgb="FF00B0F0"/>
        </patternFill>
      </fill>
      <alignment horizontal="center" vertical="center" textRotation="0"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right style="thin">
          <color rgb="FF00B0F0"/>
        </right>
        <top/>
        <bottom/>
        <vertical/>
        <horizontal/>
      </border>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0"/>
        <name val="Calibri"/>
        <family val="2"/>
        <charset val="238"/>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left style="thin">
          <color rgb="FF00B0F0"/>
        </left>
        <right style="thin">
          <color rgb="FF00B0F0"/>
        </right>
        <top/>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0"/>
        <name val="Calibri"/>
        <scheme val="minor"/>
      </font>
      <fill>
        <patternFill patternType="solid">
          <fgColor indexed="64"/>
          <bgColor rgb="FF00B0F0"/>
        </patternFill>
      </fill>
      <alignment horizontal="center" vertical="center" textRotation="0" wrapText="0" indent="0" justifyLastLine="0" shrinkToFit="0" readingOrder="0"/>
      <border diagonalUp="0" diagonalDown="0">
        <left/>
        <right/>
        <top/>
        <bottom/>
        <vertical/>
        <horizontal/>
      </border>
    </dxf>
    <dxf>
      <alignment horizontal="center" vertical="center" textRotation="0" wrapText="0" indent="0" justifyLastLine="0" shrinkToFit="0" readingOrder="0"/>
      <border diagonalUp="0" diagonalDown="0">
        <left style="thin">
          <color rgb="FF00B0F0"/>
        </left>
        <right style="thin">
          <color rgb="FF00B0F0"/>
        </right>
        <top style="thin">
          <color rgb="FF00B0F0"/>
        </top>
        <bottom style="thin">
          <color rgb="FF00B0F0"/>
        </bottom>
        <vertical style="thin">
          <color rgb="FF00B0F0"/>
        </vertical>
        <horizontal style="thin">
          <color rgb="FF00B0F0"/>
        </horizontal>
      </border>
    </dxf>
    <dxf>
      <alignment horizontal="center" vertical="center" textRotation="0" wrapText="0" indent="0" justifyLastLine="0" shrinkToFit="0" readingOrder="0"/>
    </dxf>
    <dxf>
      <border>
        <bottom style="thin">
          <color theme="0"/>
        </bottom>
      </border>
    </dxf>
    <dxf>
      <fill>
        <patternFill patternType="solid">
          <fgColor indexed="64"/>
          <bgColor rgb="FF00B0F0"/>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ill>
        <patternFill>
          <bgColor rgb="FFFFC7CE"/>
        </patternFill>
      </fill>
    </dxf>
    <dxf>
      <fill>
        <patternFill>
          <bgColor theme="9" tint="0.79998168889431442"/>
        </patternFill>
      </fill>
    </dxf>
    <dxf>
      <fill>
        <patternFill>
          <bgColor theme="7" tint="0.79998168889431442"/>
        </patternFill>
      </fill>
    </dxf>
    <dxf>
      <fill>
        <patternFill>
          <bgColor rgb="FFFFC000"/>
        </patternFill>
      </fill>
    </dxf>
    <dxf>
      <fill>
        <patternFill>
          <bgColor rgb="FFC00000"/>
        </patternFill>
      </fill>
    </dxf>
  </dxfs>
  <tableStyles count="0" defaultTableStyle="TableStyleMedium2" defaultPivotStyle="PivotStyleLight16"/>
  <colors>
    <mruColors>
      <color rgb="FF009AD0"/>
      <color rgb="FFABE9FF"/>
      <color rgb="FFE7000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ojekty.resortmv.cz/Dokumenty/Kybernetick&#225;%20bezpe&#269;nost/Vzory/MASPD/ISMS%2002.03.01.P09%20MASPD%20zpr&#225;vy%20z%20hodnocen&#237;%20aktiv%20a%20rizik-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 strana"/>
      <sheetName val="Všeobecné informace"/>
      <sheetName val="Primární aktiva"/>
      <sheetName val="Checklist"/>
      <sheetName val="Vyhodnocení rizik 1. úroveň"/>
      <sheetName val="Vyhodnocení rizik 2. úroveň"/>
      <sheetName val="Vyhodnocení rizik 3. úroveň"/>
      <sheetName val="Struktura podpůrných aktiv"/>
      <sheetName val="Podpůrné tabulky"/>
      <sheetName val="Seznam hrozeb"/>
      <sheetName val="Popisky"/>
      <sheetName val="ISMS 02.03.0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RAŇO Jan, Ing." refreshedDate="44683.468491203705" createdVersion="7" refreshedVersion="6" minRefreshableVersion="3" recordCount="210" xr:uid="{00000000-000A-0000-FFFF-FFFF16000000}">
  <cacheSource type="worksheet">
    <worksheetSource name="Tabulka2[[Hodnota rizika - dostupnost]:[Hodnota rizika - integrita]]"/>
  </cacheSource>
  <cacheFields count="3">
    <cacheField name="Hodnota rizika - dostupnost" numFmtId="0">
      <sharedItems containsMixedTypes="1" containsNumber="1" containsInteger="1" minValue="6" maxValue="48" count="8">
        <n v="18"/>
        <n v="36"/>
        <s v="Nerelevantní"/>
        <n v="9"/>
        <n v="12"/>
        <n v="24"/>
        <n v="6"/>
        <n v="48"/>
      </sharedItems>
    </cacheField>
    <cacheField name="Hodnota rizika - důvěrnost" numFmtId="0">
      <sharedItems containsMixedTypes="1" containsNumber="1" containsInteger="1" minValue="4" maxValue="48" count="12">
        <n v="12"/>
        <s v="Nerelevantní"/>
        <n v="24"/>
        <n v="6"/>
        <n v="8"/>
        <n v="16"/>
        <n v="4"/>
        <n v="32"/>
        <n v="18"/>
        <n v="36"/>
        <n v="9"/>
        <n v="48"/>
      </sharedItems>
    </cacheField>
    <cacheField name="Hodnota rizika - integrita" numFmtId="0">
      <sharedItems containsMixedTypes="1" containsNumber="1" containsInteger="1" minValue="6" maxValue="48" count="8">
        <n v="18"/>
        <n v="36"/>
        <n v="9"/>
        <s v="Nerelevantní"/>
        <n v="12"/>
        <n v="24"/>
        <n v="6"/>
        <n v="48"/>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RAŇO Jan, Ing." refreshedDate="44683.468891203702" createdVersion="7" refreshedVersion="6" minRefreshableVersion="3" recordCount="210" xr:uid="{00000000-000A-0000-FFFF-FFFF34000000}">
  <cacheSource type="worksheet">
    <worksheetSource name="Tabulka2[[Hodnota rizika - důvěrnost (B)]:[Hodnota rizika - dostupnost (B)]]"/>
  </cacheSource>
  <cacheFields count="3">
    <cacheField name="Hodnota rizika - důvěrnost (B)" numFmtId="0">
      <sharedItems containsMixedTypes="1" containsNumber="1" containsInteger="1" minValue="6" maxValue="24" count="6">
        <n v="18"/>
        <s v="Nerelevantní"/>
        <n v="9"/>
        <n v="12"/>
        <n v="6"/>
        <n v="24"/>
      </sharedItems>
    </cacheField>
    <cacheField name="Hodnota rizika - integrita (B)" numFmtId="0">
      <sharedItems containsMixedTypes="1" containsNumber="1" containsInteger="1" minValue="4" maxValue="24" count="9">
        <n v="12"/>
        <s v="Nerelevantní"/>
        <n v="6"/>
        <n v="8"/>
        <n v="4"/>
        <n v="16"/>
        <n v="18"/>
        <n v="9"/>
        <n v="24"/>
      </sharedItems>
    </cacheField>
    <cacheField name="Hodnota rizika - dostupnost (B)" numFmtId="0">
      <sharedItems containsMixedTypes="1" containsNumber="1" containsInteger="1" minValue="6" maxValue="24" count="6">
        <n v="18"/>
        <n v="9"/>
        <s v="Nerelevantní"/>
        <n v="12"/>
        <n v="6"/>
        <n v="2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RAŇO Jan, Ing." refreshedDate="44683.542588657408" createdVersion="7" refreshedVersion="6" minRefreshableVersion="3" recordCount="210" xr:uid="{00000000-000A-0000-FFFF-FFFF39000000}">
  <cacheSource type="worksheet">
    <worksheetSource name="Tabulka2[[Hodnota rizika - dostupnost (A)]:[Hodnota rizika - integrita (A)]]"/>
  </cacheSource>
  <cacheFields count="3">
    <cacheField name="Hodnota rizika - dostupnost (A)" numFmtId="0">
      <sharedItems containsMixedTypes="1" containsNumber="1" containsInteger="1" minValue="6" maxValue="36" count="7">
        <n v="18"/>
        <n v="36"/>
        <s v="Nerelevantní"/>
        <n v="9"/>
        <n v="12"/>
        <n v="24"/>
        <n v="6"/>
      </sharedItems>
    </cacheField>
    <cacheField name="Hodnota rizika - důvěrnost (A)" numFmtId="0">
      <sharedItems containsMixedTypes="1" containsNumber="1" containsInteger="1" minValue="4" maxValue="36" count="10">
        <n v="12"/>
        <s v="Nerelevantní"/>
        <n v="24"/>
        <n v="6"/>
        <n v="8"/>
        <n v="16"/>
        <n v="4"/>
        <n v="18"/>
        <n v="36"/>
        <n v="9"/>
      </sharedItems>
    </cacheField>
    <cacheField name="Hodnota rizika - integrita (A)" numFmtId="0">
      <sharedItems containsMixedTypes="1" containsNumber="1" containsInteger="1" minValue="6" maxValue="36" count="7">
        <n v="18"/>
        <n v="36"/>
        <n v="9"/>
        <s v="Nerelevantní"/>
        <n v="12"/>
        <n v="24"/>
        <n v="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0">
  <r>
    <x v="0"/>
    <x v="0"/>
    <x v="0"/>
  </r>
  <r>
    <x v="1"/>
    <x v="1"/>
    <x v="1"/>
  </r>
  <r>
    <x v="2"/>
    <x v="0"/>
    <x v="0"/>
  </r>
  <r>
    <x v="1"/>
    <x v="2"/>
    <x v="1"/>
  </r>
  <r>
    <x v="3"/>
    <x v="3"/>
    <x v="2"/>
  </r>
  <r>
    <x v="0"/>
    <x v="1"/>
    <x v="0"/>
  </r>
  <r>
    <x v="1"/>
    <x v="2"/>
    <x v="1"/>
  </r>
  <r>
    <x v="1"/>
    <x v="2"/>
    <x v="3"/>
  </r>
  <r>
    <x v="0"/>
    <x v="0"/>
    <x v="0"/>
  </r>
  <r>
    <x v="1"/>
    <x v="2"/>
    <x v="1"/>
  </r>
  <r>
    <x v="1"/>
    <x v="1"/>
    <x v="3"/>
  </r>
  <r>
    <x v="1"/>
    <x v="2"/>
    <x v="1"/>
  </r>
  <r>
    <x v="2"/>
    <x v="2"/>
    <x v="3"/>
  </r>
  <r>
    <x v="2"/>
    <x v="2"/>
    <x v="1"/>
  </r>
  <r>
    <x v="4"/>
    <x v="4"/>
    <x v="4"/>
  </r>
  <r>
    <x v="5"/>
    <x v="1"/>
    <x v="5"/>
  </r>
  <r>
    <x v="2"/>
    <x v="4"/>
    <x v="4"/>
  </r>
  <r>
    <x v="5"/>
    <x v="5"/>
    <x v="5"/>
  </r>
  <r>
    <x v="6"/>
    <x v="6"/>
    <x v="6"/>
  </r>
  <r>
    <x v="4"/>
    <x v="1"/>
    <x v="4"/>
  </r>
  <r>
    <x v="5"/>
    <x v="5"/>
    <x v="5"/>
  </r>
  <r>
    <x v="5"/>
    <x v="5"/>
    <x v="3"/>
  </r>
  <r>
    <x v="4"/>
    <x v="4"/>
    <x v="4"/>
  </r>
  <r>
    <x v="5"/>
    <x v="5"/>
    <x v="5"/>
  </r>
  <r>
    <x v="5"/>
    <x v="1"/>
    <x v="3"/>
  </r>
  <r>
    <x v="5"/>
    <x v="5"/>
    <x v="5"/>
  </r>
  <r>
    <x v="2"/>
    <x v="5"/>
    <x v="3"/>
  </r>
  <r>
    <x v="2"/>
    <x v="5"/>
    <x v="5"/>
  </r>
  <r>
    <x v="4"/>
    <x v="4"/>
    <x v="4"/>
  </r>
  <r>
    <x v="7"/>
    <x v="1"/>
    <x v="7"/>
  </r>
  <r>
    <x v="2"/>
    <x v="4"/>
    <x v="4"/>
  </r>
  <r>
    <x v="7"/>
    <x v="7"/>
    <x v="7"/>
  </r>
  <r>
    <x v="6"/>
    <x v="6"/>
    <x v="6"/>
  </r>
  <r>
    <x v="4"/>
    <x v="1"/>
    <x v="4"/>
  </r>
  <r>
    <x v="7"/>
    <x v="7"/>
    <x v="7"/>
  </r>
  <r>
    <x v="7"/>
    <x v="7"/>
    <x v="3"/>
  </r>
  <r>
    <x v="4"/>
    <x v="4"/>
    <x v="4"/>
  </r>
  <r>
    <x v="7"/>
    <x v="7"/>
    <x v="7"/>
  </r>
  <r>
    <x v="7"/>
    <x v="1"/>
    <x v="3"/>
  </r>
  <r>
    <x v="7"/>
    <x v="7"/>
    <x v="7"/>
  </r>
  <r>
    <x v="2"/>
    <x v="5"/>
    <x v="3"/>
  </r>
  <r>
    <x v="2"/>
    <x v="7"/>
    <x v="7"/>
  </r>
  <r>
    <x v="4"/>
    <x v="4"/>
    <x v="4"/>
  </r>
  <r>
    <x v="2"/>
    <x v="4"/>
    <x v="4"/>
  </r>
  <r>
    <x v="4"/>
    <x v="1"/>
    <x v="4"/>
  </r>
  <r>
    <x v="7"/>
    <x v="7"/>
    <x v="7"/>
  </r>
  <r>
    <x v="6"/>
    <x v="6"/>
    <x v="6"/>
  </r>
  <r>
    <x v="7"/>
    <x v="7"/>
    <x v="7"/>
  </r>
  <r>
    <x v="7"/>
    <x v="7"/>
    <x v="3"/>
  </r>
  <r>
    <x v="4"/>
    <x v="4"/>
    <x v="4"/>
  </r>
  <r>
    <x v="4"/>
    <x v="4"/>
    <x v="4"/>
  </r>
  <r>
    <x v="7"/>
    <x v="7"/>
    <x v="7"/>
  </r>
  <r>
    <x v="2"/>
    <x v="5"/>
    <x v="3"/>
  </r>
  <r>
    <x v="2"/>
    <x v="7"/>
    <x v="7"/>
  </r>
  <r>
    <x v="5"/>
    <x v="5"/>
    <x v="5"/>
  </r>
  <r>
    <x v="2"/>
    <x v="5"/>
    <x v="5"/>
  </r>
  <r>
    <x v="7"/>
    <x v="7"/>
    <x v="7"/>
  </r>
  <r>
    <x v="7"/>
    <x v="7"/>
    <x v="7"/>
  </r>
  <r>
    <x v="7"/>
    <x v="7"/>
    <x v="3"/>
  </r>
  <r>
    <x v="5"/>
    <x v="5"/>
    <x v="5"/>
  </r>
  <r>
    <x v="5"/>
    <x v="5"/>
    <x v="5"/>
  </r>
  <r>
    <x v="7"/>
    <x v="7"/>
    <x v="7"/>
  </r>
  <r>
    <x v="7"/>
    <x v="7"/>
    <x v="7"/>
  </r>
  <r>
    <x v="2"/>
    <x v="7"/>
    <x v="3"/>
  </r>
  <r>
    <x v="2"/>
    <x v="7"/>
    <x v="7"/>
  </r>
  <r>
    <x v="0"/>
    <x v="0"/>
    <x v="0"/>
  </r>
  <r>
    <x v="2"/>
    <x v="0"/>
    <x v="0"/>
  </r>
  <r>
    <x v="0"/>
    <x v="1"/>
    <x v="0"/>
  </r>
  <r>
    <x v="1"/>
    <x v="2"/>
    <x v="1"/>
  </r>
  <r>
    <x v="3"/>
    <x v="3"/>
    <x v="2"/>
  </r>
  <r>
    <x v="0"/>
    <x v="1"/>
    <x v="0"/>
  </r>
  <r>
    <x v="1"/>
    <x v="2"/>
    <x v="1"/>
  </r>
  <r>
    <x v="1"/>
    <x v="2"/>
    <x v="3"/>
  </r>
  <r>
    <x v="0"/>
    <x v="0"/>
    <x v="0"/>
  </r>
  <r>
    <x v="1"/>
    <x v="2"/>
    <x v="1"/>
  </r>
  <r>
    <x v="1"/>
    <x v="1"/>
    <x v="3"/>
  </r>
  <r>
    <x v="1"/>
    <x v="2"/>
    <x v="1"/>
  </r>
  <r>
    <x v="2"/>
    <x v="2"/>
    <x v="3"/>
  </r>
  <r>
    <x v="0"/>
    <x v="0"/>
    <x v="0"/>
  </r>
  <r>
    <x v="7"/>
    <x v="1"/>
    <x v="7"/>
  </r>
  <r>
    <x v="2"/>
    <x v="0"/>
    <x v="0"/>
  </r>
  <r>
    <x v="7"/>
    <x v="7"/>
    <x v="7"/>
  </r>
  <r>
    <x v="3"/>
    <x v="3"/>
    <x v="2"/>
  </r>
  <r>
    <x v="0"/>
    <x v="1"/>
    <x v="0"/>
  </r>
  <r>
    <x v="7"/>
    <x v="7"/>
    <x v="7"/>
  </r>
  <r>
    <x v="7"/>
    <x v="7"/>
    <x v="3"/>
  </r>
  <r>
    <x v="0"/>
    <x v="0"/>
    <x v="0"/>
  </r>
  <r>
    <x v="0"/>
    <x v="0"/>
    <x v="0"/>
  </r>
  <r>
    <x v="7"/>
    <x v="7"/>
    <x v="7"/>
  </r>
  <r>
    <x v="7"/>
    <x v="1"/>
    <x v="3"/>
  </r>
  <r>
    <x v="2"/>
    <x v="7"/>
    <x v="3"/>
  </r>
  <r>
    <x v="7"/>
    <x v="1"/>
    <x v="7"/>
  </r>
  <r>
    <x v="7"/>
    <x v="7"/>
    <x v="7"/>
  </r>
  <r>
    <x v="0"/>
    <x v="0"/>
    <x v="0"/>
  </r>
  <r>
    <x v="2"/>
    <x v="7"/>
    <x v="7"/>
  </r>
  <r>
    <x v="0"/>
    <x v="0"/>
    <x v="0"/>
  </r>
  <r>
    <x v="2"/>
    <x v="0"/>
    <x v="0"/>
  </r>
  <r>
    <x v="0"/>
    <x v="1"/>
    <x v="0"/>
  </r>
  <r>
    <x v="0"/>
    <x v="1"/>
    <x v="0"/>
  </r>
  <r>
    <x v="1"/>
    <x v="2"/>
    <x v="1"/>
  </r>
  <r>
    <x v="1"/>
    <x v="2"/>
    <x v="3"/>
  </r>
  <r>
    <x v="0"/>
    <x v="0"/>
    <x v="0"/>
  </r>
  <r>
    <x v="0"/>
    <x v="0"/>
    <x v="0"/>
  </r>
  <r>
    <x v="1"/>
    <x v="2"/>
    <x v="1"/>
  </r>
  <r>
    <x v="1"/>
    <x v="1"/>
    <x v="3"/>
  </r>
  <r>
    <x v="0"/>
    <x v="8"/>
    <x v="0"/>
  </r>
  <r>
    <x v="1"/>
    <x v="1"/>
    <x v="1"/>
  </r>
  <r>
    <x v="2"/>
    <x v="8"/>
    <x v="0"/>
  </r>
  <r>
    <x v="1"/>
    <x v="9"/>
    <x v="1"/>
  </r>
  <r>
    <x v="3"/>
    <x v="10"/>
    <x v="2"/>
  </r>
  <r>
    <x v="0"/>
    <x v="1"/>
    <x v="0"/>
  </r>
  <r>
    <x v="1"/>
    <x v="9"/>
    <x v="1"/>
  </r>
  <r>
    <x v="1"/>
    <x v="9"/>
    <x v="3"/>
  </r>
  <r>
    <x v="0"/>
    <x v="8"/>
    <x v="0"/>
  </r>
  <r>
    <x v="1"/>
    <x v="9"/>
    <x v="1"/>
  </r>
  <r>
    <x v="1"/>
    <x v="1"/>
    <x v="3"/>
  </r>
  <r>
    <x v="1"/>
    <x v="9"/>
    <x v="1"/>
  </r>
  <r>
    <x v="2"/>
    <x v="9"/>
    <x v="3"/>
  </r>
  <r>
    <x v="2"/>
    <x v="9"/>
    <x v="1"/>
  </r>
  <r>
    <x v="4"/>
    <x v="0"/>
    <x v="4"/>
  </r>
  <r>
    <x v="5"/>
    <x v="1"/>
    <x v="5"/>
  </r>
  <r>
    <x v="2"/>
    <x v="0"/>
    <x v="4"/>
  </r>
  <r>
    <x v="5"/>
    <x v="2"/>
    <x v="5"/>
  </r>
  <r>
    <x v="6"/>
    <x v="3"/>
    <x v="6"/>
  </r>
  <r>
    <x v="4"/>
    <x v="1"/>
    <x v="4"/>
  </r>
  <r>
    <x v="5"/>
    <x v="2"/>
    <x v="5"/>
  </r>
  <r>
    <x v="5"/>
    <x v="2"/>
    <x v="3"/>
  </r>
  <r>
    <x v="4"/>
    <x v="0"/>
    <x v="4"/>
  </r>
  <r>
    <x v="5"/>
    <x v="2"/>
    <x v="5"/>
  </r>
  <r>
    <x v="5"/>
    <x v="1"/>
    <x v="3"/>
  </r>
  <r>
    <x v="5"/>
    <x v="2"/>
    <x v="5"/>
  </r>
  <r>
    <x v="2"/>
    <x v="2"/>
    <x v="3"/>
  </r>
  <r>
    <x v="2"/>
    <x v="2"/>
    <x v="5"/>
  </r>
  <r>
    <x v="4"/>
    <x v="0"/>
    <x v="4"/>
  </r>
  <r>
    <x v="7"/>
    <x v="1"/>
    <x v="7"/>
  </r>
  <r>
    <x v="2"/>
    <x v="0"/>
    <x v="4"/>
  </r>
  <r>
    <x v="7"/>
    <x v="11"/>
    <x v="7"/>
  </r>
  <r>
    <x v="6"/>
    <x v="3"/>
    <x v="6"/>
  </r>
  <r>
    <x v="4"/>
    <x v="1"/>
    <x v="4"/>
  </r>
  <r>
    <x v="7"/>
    <x v="11"/>
    <x v="7"/>
  </r>
  <r>
    <x v="7"/>
    <x v="11"/>
    <x v="3"/>
  </r>
  <r>
    <x v="4"/>
    <x v="0"/>
    <x v="4"/>
  </r>
  <r>
    <x v="7"/>
    <x v="11"/>
    <x v="7"/>
  </r>
  <r>
    <x v="7"/>
    <x v="1"/>
    <x v="3"/>
  </r>
  <r>
    <x v="7"/>
    <x v="11"/>
    <x v="7"/>
  </r>
  <r>
    <x v="2"/>
    <x v="11"/>
    <x v="3"/>
  </r>
  <r>
    <x v="2"/>
    <x v="11"/>
    <x v="7"/>
  </r>
  <r>
    <x v="4"/>
    <x v="0"/>
    <x v="4"/>
  </r>
  <r>
    <x v="2"/>
    <x v="0"/>
    <x v="4"/>
  </r>
  <r>
    <x v="4"/>
    <x v="1"/>
    <x v="4"/>
  </r>
  <r>
    <x v="7"/>
    <x v="11"/>
    <x v="7"/>
  </r>
  <r>
    <x v="6"/>
    <x v="3"/>
    <x v="6"/>
  </r>
  <r>
    <x v="7"/>
    <x v="11"/>
    <x v="7"/>
  </r>
  <r>
    <x v="7"/>
    <x v="11"/>
    <x v="3"/>
  </r>
  <r>
    <x v="4"/>
    <x v="0"/>
    <x v="4"/>
  </r>
  <r>
    <x v="4"/>
    <x v="0"/>
    <x v="4"/>
  </r>
  <r>
    <x v="7"/>
    <x v="11"/>
    <x v="7"/>
  </r>
  <r>
    <x v="2"/>
    <x v="11"/>
    <x v="3"/>
  </r>
  <r>
    <x v="2"/>
    <x v="11"/>
    <x v="7"/>
  </r>
  <r>
    <x v="5"/>
    <x v="2"/>
    <x v="5"/>
  </r>
  <r>
    <x v="2"/>
    <x v="2"/>
    <x v="5"/>
  </r>
  <r>
    <x v="7"/>
    <x v="11"/>
    <x v="7"/>
  </r>
  <r>
    <x v="7"/>
    <x v="11"/>
    <x v="7"/>
  </r>
  <r>
    <x v="7"/>
    <x v="11"/>
    <x v="3"/>
  </r>
  <r>
    <x v="5"/>
    <x v="2"/>
    <x v="5"/>
  </r>
  <r>
    <x v="5"/>
    <x v="2"/>
    <x v="5"/>
  </r>
  <r>
    <x v="7"/>
    <x v="11"/>
    <x v="7"/>
  </r>
  <r>
    <x v="7"/>
    <x v="11"/>
    <x v="7"/>
  </r>
  <r>
    <x v="2"/>
    <x v="11"/>
    <x v="3"/>
  </r>
  <r>
    <x v="2"/>
    <x v="11"/>
    <x v="7"/>
  </r>
  <r>
    <x v="0"/>
    <x v="8"/>
    <x v="0"/>
  </r>
  <r>
    <x v="2"/>
    <x v="8"/>
    <x v="0"/>
  </r>
  <r>
    <x v="0"/>
    <x v="1"/>
    <x v="0"/>
  </r>
  <r>
    <x v="1"/>
    <x v="9"/>
    <x v="1"/>
  </r>
  <r>
    <x v="3"/>
    <x v="10"/>
    <x v="2"/>
  </r>
  <r>
    <x v="0"/>
    <x v="1"/>
    <x v="0"/>
  </r>
  <r>
    <x v="1"/>
    <x v="9"/>
    <x v="1"/>
  </r>
  <r>
    <x v="1"/>
    <x v="9"/>
    <x v="3"/>
  </r>
  <r>
    <x v="0"/>
    <x v="8"/>
    <x v="0"/>
  </r>
  <r>
    <x v="1"/>
    <x v="9"/>
    <x v="1"/>
  </r>
  <r>
    <x v="1"/>
    <x v="1"/>
    <x v="3"/>
  </r>
  <r>
    <x v="1"/>
    <x v="9"/>
    <x v="1"/>
  </r>
  <r>
    <x v="2"/>
    <x v="9"/>
    <x v="3"/>
  </r>
  <r>
    <x v="0"/>
    <x v="8"/>
    <x v="0"/>
  </r>
  <r>
    <x v="7"/>
    <x v="1"/>
    <x v="7"/>
  </r>
  <r>
    <x v="2"/>
    <x v="8"/>
    <x v="0"/>
  </r>
  <r>
    <x v="7"/>
    <x v="11"/>
    <x v="7"/>
  </r>
  <r>
    <x v="3"/>
    <x v="10"/>
    <x v="2"/>
  </r>
  <r>
    <x v="0"/>
    <x v="1"/>
    <x v="0"/>
  </r>
  <r>
    <x v="7"/>
    <x v="11"/>
    <x v="7"/>
  </r>
  <r>
    <x v="7"/>
    <x v="11"/>
    <x v="3"/>
  </r>
  <r>
    <x v="0"/>
    <x v="8"/>
    <x v="0"/>
  </r>
  <r>
    <x v="0"/>
    <x v="8"/>
    <x v="0"/>
  </r>
  <r>
    <x v="7"/>
    <x v="11"/>
    <x v="7"/>
  </r>
  <r>
    <x v="7"/>
    <x v="1"/>
    <x v="3"/>
  </r>
  <r>
    <x v="2"/>
    <x v="11"/>
    <x v="3"/>
  </r>
  <r>
    <x v="7"/>
    <x v="1"/>
    <x v="7"/>
  </r>
  <r>
    <x v="7"/>
    <x v="11"/>
    <x v="7"/>
  </r>
  <r>
    <x v="0"/>
    <x v="8"/>
    <x v="0"/>
  </r>
  <r>
    <x v="2"/>
    <x v="11"/>
    <x v="7"/>
  </r>
  <r>
    <x v="0"/>
    <x v="8"/>
    <x v="0"/>
  </r>
  <r>
    <x v="2"/>
    <x v="8"/>
    <x v="0"/>
  </r>
  <r>
    <x v="0"/>
    <x v="1"/>
    <x v="0"/>
  </r>
  <r>
    <x v="0"/>
    <x v="1"/>
    <x v="0"/>
  </r>
  <r>
    <x v="1"/>
    <x v="9"/>
    <x v="1"/>
  </r>
  <r>
    <x v="1"/>
    <x v="9"/>
    <x v="3"/>
  </r>
  <r>
    <x v="0"/>
    <x v="8"/>
    <x v="0"/>
  </r>
  <r>
    <x v="0"/>
    <x v="8"/>
    <x v="0"/>
  </r>
  <r>
    <x v="1"/>
    <x v="9"/>
    <x v="1"/>
  </r>
  <r>
    <x v="1"/>
    <x v="1"/>
    <x v="3"/>
  </r>
</pivotCacheRecords>
</file>

<file path=xl/pivotCache/pivotCacheRecords2.xml><?xml version="1.0" encoding="utf-8"?>
<pivotCacheRecords xmlns="http://schemas.openxmlformats.org/spreadsheetml/2006/main" xmlns:r="http://schemas.openxmlformats.org/officeDocument/2006/relationships" count="210">
  <r>
    <x v="0"/>
    <x v="0"/>
    <x v="0"/>
  </r>
  <r>
    <x v="0"/>
    <x v="1"/>
    <x v="0"/>
  </r>
  <r>
    <x v="1"/>
    <x v="0"/>
    <x v="0"/>
  </r>
  <r>
    <x v="0"/>
    <x v="0"/>
    <x v="0"/>
  </r>
  <r>
    <x v="2"/>
    <x v="2"/>
    <x v="1"/>
  </r>
  <r>
    <x v="0"/>
    <x v="1"/>
    <x v="0"/>
  </r>
  <r>
    <x v="0"/>
    <x v="0"/>
    <x v="0"/>
  </r>
  <r>
    <x v="0"/>
    <x v="0"/>
    <x v="2"/>
  </r>
  <r>
    <x v="0"/>
    <x v="0"/>
    <x v="0"/>
  </r>
  <r>
    <x v="0"/>
    <x v="0"/>
    <x v="0"/>
  </r>
  <r>
    <x v="0"/>
    <x v="1"/>
    <x v="2"/>
  </r>
  <r>
    <x v="0"/>
    <x v="0"/>
    <x v="0"/>
  </r>
  <r>
    <x v="1"/>
    <x v="0"/>
    <x v="2"/>
  </r>
  <r>
    <x v="1"/>
    <x v="0"/>
    <x v="0"/>
  </r>
  <r>
    <x v="3"/>
    <x v="3"/>
    <x v="3"/>
  </r>
  <r>
    <x v="3"/>
    <x v="1"/>
    <x v="3"/>
  </r>
  <r>
    <x v="1"/>
    <x v="3"/>
    <x v="3"/>
  </r>
  <r>
    <x v="3"/>
    <x v="3"/>
    <x v="3"/>
  </r>
  <r>
    <x v="4"/>
    <x v="4"/>
    <x v="4"/>
  </r>
  <r>
    <x v="3"/>
    <x v="1"/>
    <x v="3"/>
  </r>
  <r>
    <x v="3"/>
    <x v="3"/>
    <x v="3"/>
  </r>
  <r>
    <x v="3"/>
    <x v="3"/>
    <x v="2"/>
  </r>
  <r>
    <x v="3"/>
    <x v="3"/>
    <x v="3"/>
  </r>
  <r>
    <x v="3"/>
    <x v="3"/>
    <x v="3"/>
  </r>
  <r>
    <x v="3"/>
    <x v="1"/>
    <x v="2"/>
  </r>
  <r>
    <x v="3"/>
    <x v="3"/>
    <x v="3"/>
  </r>
  <r>
    <x v="1"/>
    <x v="3"/>
    <x v="2"/>
  </r>
  <r>
    <x v="1"/>
    <x v="3"/>
    <x v="3"/>
  </r>
  <r>
    <x v="3"/>
    <x v="3"/>
    <x v="3"/>
  </r>
  <r>
    <x v="3"/>
    <x v="1"/>
    <x v="3"/>
  </r>
  <r>
    <x v="1"/>
    <x v="3"/>
    <x v="3"/>
  </r>
  <r>
    <x v="3"/>
    <x v="3"/>
    <x v="3"/>
  </r>
  <r>
    <x v="4"/>
    <x v="4"/>
    <x v="4"/>
  </r>
  <r>
    <x v="3"/>
    <x v="1"/>
    <x v="3"/>
  </r>
  <r>
    <x v="3"/>
    <x v="3"/>
    <x v="3"/>
  </r>
  <r>
    <x v="3"/>
    <x v="3"/>
    <x v="2"/>
  </r>
  <r>
    <x v="3"/>
    <x v="3"/>
    <x v="3"/>
  </r>
  <r>
    <x v="3"/>
    <x v="3"/>
    <x v="3"/>
  </r>
  <r>
    <x v="3"/>
    <x v="1"/>
    <x v="2"/>
  </r>
  <r>
    <x v="3"/>
    <x v="3"/>
    <x v="3"/>
  </r>
  <r>
    <x v="1"/>
    <x v="3"/>
    <x v="2"/>
  </r>
  <r>
    <x v="1"/>
    <x v="3"/>
    <x v="3"/>
  </r>
  <r>
    <x v="3"/>
    <x v="3"/>
    <x v="3"/>
  </r>
  <r>
    <x v="1"/>
    <x v="3"/>
    <x v="3"/>
  </r>
  <r>
    <x v="3"/>
    <x v="1"/>
    <x v="3"/>
  </r>
  <r>
    <x v="3"/>
    <x v="3"/>
    <x v="3"/>
  </r>
  <r>
    <x v="4"/>
    <x v="4"/>
    <x v="4"/>
  </r>
  <r>
    <x v="3"/>
    <x v="3"/>
    <x v="3"/>
  </r>
  <r>
    <x v="3"/>
    <x v="3"/>
    <x v="2"/>
  </r>
  <r>
    <x v="3"/>
    <x v="3"/>
    <x v="3"/>
  </r>
  <r>
    <x v="3"/>
    <x v="3"/>
    <x v="3"/>
  </r>
  <r>
    <x v="3"/>
    <x v="3"/>
    <x v="3"/>
  </r>
  <r>
    <x v="1"/>
    <x v="3"/>
    <x v="2"/>
  </r>
  <r>
    <x v="1"/>
    <x v="3"/>
    <x v="3"/>
  </r>
  <r>
    <x v="5"/>
    <x v="5"/>
    <x v="5"/>
  </r>
  <r>
    <x v="1"/>
    <x v="5"/>
    <x v="5"/>
  </r>
  <r>
    <x v="5"/>
    <x v="5"/>
    <x v="5"/>
  </r>
  <r>
    <x v="5"/>
    <x v="5"/>
    <x v="5"/>
  </r>
  <r>
    <x v="5"/>
    <x v="5"/>
    <x v="2"/>
  </r>
  <r>
    <x v="5"/>
    <x v="5"/>
    <x v="5"/>
  </r>
  <r>
    <x v="5"/>
    <x v="5"/>
    <x v="5"/>
  </r>
  <r>
    <x v="5"/>
    <x v="5"/>
    <x v="5"/>
  </r>
  <r>
    <x v="5"/>
    <x v="5"/>
    <x v="5"/>
  </r>
  <r>
    <x v="1"/>
    <x v="5"/>
    <x v="2"/>
  </r>
  <r>
    <x v="1"/>
    <x v="5"/>
    <x v="5"/>
  </r>
  <r>
    <x v="0"/>
    <x v="0"/>
    <x v="0"/>
  </r>
  <r>
    <x v="1"/>
    <x v="0"/>
    <x v="0"/>
  </r>
  <r>
    <x v="0"/>
    <x v="1"/>
    <x v="0"/>
  </r>
  <r>
    <x v="0"/>
    <x v="0"/>
    <x v="0"/>
  </r>
  <r>
    <x v="2"/>
    <x v="2"/>
    <x v="1"/>
  </r>
  <r>
    <x v="0"/>
    <x v="1"/>
    <x v="0"/>
  </r>
  <r>
    <x v="0"/>
    <x v="0"/>
    <x v="0"/>
  </r>
  <r>
    <x v="0"/>
    <x v="0"/>
    <x v="2"/>
  </r>
  <r>
    <x v="0"/>
    <x v="0"/>
    <x v="0"/>
  </r>
  <r>
    <x v="0"/>
    <x v="0"/>
    <x v="0"/>
  </r>
  <r>
    <x v="0"/>
    <x v="1"/>
    <x v="2"/>
  </r>
  <r>
    <x v="0"/>
    <x v="0"/>
    <x v="0"/>
  </r>
  <r>
    <x v="1"/>
    <x v="0"/>
    <x v="2"/>
  </r>
  <r>
    <x v="0"/>
    <x v="0"/>
    <x v="0"/>
  </r>
  <r>
    <x v="0"/>
    <x v="1"/>
    <x v="0"/>
  </r>
  <r>
    <x v="1"/>
    <x v="0"/>
    <x v="0"/>
  </r>
  <r>
    <x v="0"/>
    <x v="0"/>
    <x v="0"/>
  </r>
  <r>
    <x v="2"/>
    <x v="2"/>
    <x v="1"/>
  </r>
  <r>
    <x v="0"/>
    <x v="1"/>
    <x v="0"/>
  </r>
  <r>
    <x v="0"/>
    <x v="0"/>
    <x v="0"/>
  </r>
  <r>
    <x v="0"/>
    <x v="0"/>
    <x v="2"/>
  </r>
  <r>
    <x v="0"/>
    <x v="0"/>
    <x v="0"/>
  </r>
  <r>
    <x v="0"/>
    <x v="0"/>
    <x v="0"/>
  </r>
  <r>
    <x v="0"/>
    <x v="0"/>
    <x v="0"/>
  </r>
  <r>
    <x v="0"/>
    <x v="1"/>
    <x v="2"/>
  </r>
  <r>
    <x v="1"/>
    <x v="0"/>
    <x v="2"/>
  </r>
  <r>
    <x v="0"/>
    <x v="1"/>
    <x v="0"/>
  </r>
  <r>
    <x v="0"/>
    <x v="0"/>
    <x v="0"/>
  </r>
  <r>
    <x v="0"/>
    <x v="0"/>
    <x v="0"/>
  </r>
  <r>
    <x v="1"/>
    <x v="0"/>
    <x v="0"/>
  </r>
  <r>
    <x v="0"/>
    <x v="0"/>
    <x v="0"/>
  </r>
  <r>
    <x v="1"/>
    <x v="0"/>
    <x v="0"/>
  </r>
  <r>
    <x v="0"/>
    <x v="1"/>
    <x v="0"/>
  </r>
  <r>
    <x v="0"/>
    <x v="1"/>
    <x v="0"/>
  </r>
  <r>
    <x v="0"/>
    <x v="0"/>
    <x v="0"/>
  </r>
  <r>
    <x v="0"/>
    <x v="0"/>
    <x v="2"/>
  </r>
  <r>
    <x v="0"/>
    <x v="0"/>
    <x v="0"/>
  </r>
  <r>
    <x v="0"/>
    <x v="0"/>
    <x v="0"/>
  </r>
  <r>
    <x v="0"/>
    <x v="0"/>
    <x v="0"/>
  </r>
  <r>
    <x v="0"/>
    <x v="1"/>
    <x v="2"/>
  </r>
  <r>
    <x v="0"/>
    <x v="6"/>
    <x v="0"/>
  </r>
  <r>
    <x v="0"/>
    <x v="1"/>
    <x v="0"/>
  </r>
  <r>
    <x v="1"/>
    <x v="6"/>
    <x v="0"/>
  </r>
  <r>
    <x v="0"/>
    <x v="6"/>
    <x v="0"/>
  </r>
  <r>
    <x v="2"/>
    <x v="7"/>
    <x v="1"/>
  </r>
  <r>
    <x v="0"/>
    <x v="1"/>
    <x v="0"/>
  </r>
  <r>
    <x v="0"/>
    <x v="6"/>
    <x v="0"/>
  </r>
  <r>
    <x v="0"/>
    <x v="6"/>
    <x v="2"/>
  </r>
  <r>
    <x v="0"/>
    <x v="6"/>
    <x v="0"/>
  </r>
  <r>
    <x v="0"/>
    <x v="6"/>
    <x v="0"/>
  </r>
  <r>
    <x v="0"/>
    <x v="1"/>
    <x v="2"/>
  </r>
  <r>
    <x v="0"/>
    <x v="6"/>
    <x v="0"/>
  </r>
  <r>
    <x v="1"/>
    <x v="6"/>
    <x v="2"/>
  </r>
  <r>
    <x v="1"/>
    <x v="6"/>
    <x v="0"/>
  </r>
  <r>
    <x v="3"/>
    <x v="0"/>
    <x v="3"/>
  </r>
  <r>
    <x v="3"/>
    <x v="1"/>
    <x v="3"/>
  </r>
  <r>
    <x v="1"/>
    <x v="0"/>
    <x v="3"/>
  </r>
  <r>
    <x v="3"/>
    <x v="0"/>
    <x v="3"/>
  </r>
  <r>
    <x v="4"/>
    <x v="2"/>
    <x v="4"/>
  </r>
  <r>
    <x v="3"/>
    <x v="1"/>
    <x v="3"/>
  </r>
  <r>
    <x v="3"/>
    <x v="0"/>
    <x v="3"/>
  </r>
  <r>
    <x v="3"/>
    <x v="0"/>
    <x v="2"/>
  </r>
  <r>
    <x v="3"/>
    <x v="0"/>
    <x v="3"/>
  </r>
  <r>
    <x v="3"/>
    <x v="0"/>
    <x v="3"/>
  </r>
  <r>
    <x v="3"/>
    <x v="1"/>
    <x v="2"/>
  </r>
  <r>
    <x v="3"/>
    <x v="0"/>
    <x v="3"/>
  </r>
  <r>
    <x v="1"/>
    <x v="0"/>
    <x v="2"/>
  </r>
  <r>
    <x v="1"/>
    <x v="0"/>
    <x v="3"/>
  </r>
  <r>
    <x v="3"/>
    <x v="0"/>
    <x v="3"/>
  </r>
  <r>
    <x v="3"/>
    <x v="1"/>
    <x v="3"/>
  </r>
  <r>
    <x v="1"/>
    <x v="0"/>
    <x v="3"/>
  </r>
  <r>
    <x v="3"/>
    <x v="0"/>
    <x v="3"/>
  </r>
  <r>
    <x v="4"/>
    <x v="2"/>
    <x v="4"/>
  </r>
  <r>
    <x v="3"/>
    <x v="1"/>
    <x v="3"/>
  </r>
  <r>
    <x v="3"/>
    <x v="0"/>
    <x v="3"/>
  </r>
  <r>
    <x v="3"/>
    <x v="0"/>
    <x v="2"/>
  </r>
  <r>
    <x v="3"/>
    <x v="0"/>
    <x v="3"/>
  </r>
  <r>
    <x v="3"/>
    <x v="0"/>
    <x v="3"/>
  </r>
  <r>
    <x v="3"/>
    <x v="1"/>
    <x v="2"/>
  </r>
  <r>
    <x v="3"/>
    <x v="0"/>
    <x v="3"/>
  </r>
  <r>
    <x v="1"/>
    <x v="0"/>
    <x v="2"/>
  </r>
  <r>
    <x v="1"/>
    <x v="0"/>
    <x v="3"/>
  </r>
  <r>
    <x v="3"/>
    <x v="0"/>
    <x v="3"/>
  </r>
  <r>
    <x v="1"/>
    <x v="0"/>
    <x v="3"/>
  </r>
  <r>
    <x v="3"/>
    <x v="1"/>
    <x v="3"/>
  </r>
  <r>
    <x v="3"/>
    <x v="0"/>
    <x v="3"/>
  </r>
  <r>
    <x v="4"/>
    <x v="2"/>
    <x v="4"/>
  </r>
  <r>
    <x v="3"/>
    <x v="0"/>
    <x v="3"/>
  </r>
  <r>
    <x v="3"/>
    <x v="0"/>
    <x v="2"/>
  </r>
  <r>
    <x v="3"/>
    <x v="0"/>
    <x v="3"/>
  </r>
  <r>
    <x v="3"/>
    <x v="0"/>
    <x v="3"/>
  </r>
  <r>
    <x v="3"/>
    <x v="0"/>
    <x v="3"/>
  </r>
  <r>
    <x v="1"/>
    <x v="0"/>
    <x v="2"/>
  </r>
  <r>
    <x v="1"/>
    <x v="0"/>
    <x v="3"/>
  </r>
  <r>
    <x v="5"/>
    <x v="8"/>
    <x v="5"/>
  </r>
  <r>
    <x v="1"/>
    <x v="8"/>
    <x v="5"/>
  </r>
  <r>
    <x v="5"/>
    <x v="8"/>
    <x v="5"/>
  </r>
  <r>
    <x v="5"/>
    <x v="8"/>
    <x v="5"/>
  </r>
  <r>
    <x v="5"/>
    <x v="8"/>
    <x v="2"/>
  </r>
  <r>
    <x v="5"/>
    <x v="8"/>
    <x v="5"/>
  </r>
  <r>
    <x v="5"/>
    <x v="8"/>
    <x v="5"/>
  </r>
  <r>
    <x v="5"/>
    <x v="8"/>
    <x v="5"/>
  </r>
  <r>
    <x v="5"/>
    <x v="8"/>
    <x v="5"/>
  </r>
  <r>
    <x v="1"/>
    <x v="8"/>
    <x v="2"/>
  </r>
  <r>
    <x v="1"/>
    <x v="8"/>
    <x v="5"/>
  </r>
  <r>
    <x v="0"/>
    <x v="6"/>
    <x v="0"/>
  </r>
  <r>
    <x v="1"/>
    <x v="6"/>
    <x v="0"/>
  </r>
  <r>
    <x v="0"/>
    <x v="1"/>
    <x v="0"/>
  </r>
  <r>
    <x v="0"/>
    <x v="6"/>
    <x v="0"/>
  </r>
  <r>
    <x v="2"/>
    <x v="7"/>
    <x v="1"/>
  </r>
  <r>
    <x v="0"/>
    <x v="1"/>
    <x v="0"/>
  </r>
  <r>
    <x v="0"/>
    <x v="6"/>
    <x v="0"/>
  </r>
  <r>
    <x v="0"/>
    <x v="6"/>
    <x v="2"/>
  </r>
  <r>
    <x v="0"/>
    <x v="6"/>
    <x v="0"/>
  </r>
  <r>
    <x v="0"/>
    <x v="6"/>
    <x v="0"/>
  </r>
  <r>
    <x v="0"/>
    <x v="1"/>
    <x v="2"/>
  </r>
  <r>
    <x v="0"/>
    <x v="6"/>
    <x v="0"/>
  </r>
  <r>
    <x v="1"/>
    <x v="6"/>
    <x v="2"/>
  </r>
  <r>
    <x v="0"/>
    <x v="6"/>
    <x v="0"/>
  </r>
  <r>
    <x v="0"/>
    <x v="1"/>
    <x v="0"/>
  </r>
  <r>
    <x v="1"/>
    <x v="6"/>
    <x v="0"/>
  </r>
  <r>
    <x v="0"/>
    <x v="6"/>
    <x v="0"/>
  </r>
  <r>
    <x v="2"/>
    <x v="7"/>
    <x v="1"/>
  </r>
  <r>
    <x v="0"/>
    <x v="1"/>
    <x v="0"/>
  </r>
  <r>
    <x v="0"/>
    <x v="6"/>
    <x v="0"/>
  </r>
  <r>
    <x v="0"/>
    <x v="6"/>
    <x v="2"/>
  </r>
  <r>
    <x v="0"/>
    <x v="6"/>
    <x v="0"/>
  </r>
  <r>
    <x v="0"/>
    <x v="6"/>
    <x v="0"/>
  </r>
  <r>
    <x v="0"/>
    <x v="6"/>
    <x v="0"/>
  </r>
  <r>
    <x v="0"/>
    <x v="1"/>
    <x v="2"/>
  </r>
  <r>
    <x v="1"/>
    <x v="6"/>
    <x v="2"/>
  </r>
  <r>
    <x v="0"/>
    <x v="1"/>
    <x v="0"/>
  </r>
  <r>
    <x v="0"/>
    <x v="6"/>
    <x v="0"/>
  </r>
  <r>
    <x v="0"/>
    <x v="6"/>
    <x v="0"/>
  </r>
  <r>
    <x v="1"/>
    <x v="6"/>
    <x v="0"/>
  </r>
  <r>
    <x v="0"/>
    <x v="6"/>
    <x v="0"/>
  </r>
  <r>
    <x v="1"/>
    <x v="6"/>
    <x v="0"/>
  </r>
  <r>
    <x v="0"/>
    <x v="1"/>
    <x v="0"/>
  </r>
  <r>
    <x v="0"/>
    <x v="1"/>
    <x v="0"/>
  </r>
  <r>
    <x v="0"/>
    <x v="6"/>
    <x v="0"/>
  </r>
  <r>
    <x v="0"/>
    <x v="6"/>
    <x v="2"/>
  </r>
  <r>
    <x v="0"/>
    <x v="6"/>
    <x v="0"/>
  </r>
  <r>
    <x v="0"/>
    <x v="6"/>
    <x v="0"/>
  </r>
  <r>
    <x v="0"/>
    <x v="6"/>
    <x v="0"/>
  </r>
  <r>
    <x v="0"/>
    <x v="1"/>
    <x v="2"/>
  </r>
</pivotCacheRecords>
</file>

<file path=xl/pivotCache/pivotCacheRecords3.xml><?xml version="1.0" encoding="utf-8"?>
<pivotCacheRecords xmlns="http://schemas.openxmlformats.org/spreadsheetml/2006/main" xmlns:r="http://schemas.openxmlformats.org/officeDocument/2006/relationships" count="210">
  <r>
    <x v="0"/>
    <x v="0"/>
    <x v="0"/>
  </r>
  <r>
    <x v="1"/>
    <x v="1"/>
    <x v="1"/>
  </r>
  <r>
    <x v="2"/>
    <x v="0"/>
    <x v="0"/>
  </r>
  <r>
    <x v="1"/>
    <x v="2"/>
    <x v="1"/>
  </r>
  <r>
    <x v="3"/>
    <x v="3"/>
    <x v="2"/>
  </r>
  <r>
    <x v="0"/>
    <x v="1"/>
    <x v="0"/>
  </r>
  <r>
    <x v="1"/>
    <x v="2"/>
    <x v="1"/>
  </r>
  <r>
    <x v="1"/>
    <x v="2"/>
    <x v="3"/>
  </r>
  <r>
    <x v="0"/>
    <x v="0"/>
    <x v="0"/>
  </r>
  <r>
    <x v="1"/>
    <x v="2"/>
    <x v="1"/>
  </r>
  <r>
    <x v="1"/>
    <x v="1"/>
    <x v="3"/>
  </r>
  <r>
    <x v="1"/>
    <x v="2"/>
    <x v="1"/>
  </r>
  <r>
    <x v="2"/>
    <x v="2"/>
    <x v="3"/>
  </r>
  <r>
    <x v="2"/>
    <x v="2"/>
    <x v="1"/>
  </r>
  <r>
    <x v="4"/>
    <x v="4"/>
    <x v="4"/>
  </r>
  <r>
    <x v="5"/>
    <x v="1"/>
    <x v="5"/>
  </r>
  <r>
    <x v="2"/>
    <x v="4"/>
    <x v="4"/>
  </r>
  <r>
    <x v="5"/>
    <x v="5"/>
    <x v="5"/>
  </r>
  <r>
    <x v="6"/>
    <x v="6"/>
    <x v="6"/>
  </r>
  <r>
    <x v="4"/>
    <x v="1"/>
    <x v="4"/>
  </r>
  <r>
    <x v="5"/>
    <x v="5"/>
    <x v="5"/>
  </r>
  <r>
    <x v="5"/>
    <x v="5"/>
    <x v="3"/>
  </r>
  <r>
    <x v="4"/>
    <x v="4"/>
    <x v="4"/>
  </r>
  <r>
    <x v="5"/>
    <x v="5"/>
    <x v="5"/>
  </r>
  <r>
    <x v="5"/>
    <x v="1"/>
    <x v="3"/>
  </r>
  <r>
    <x v="5"/>
    <x v="5"/>
    <x v="5"/>
  </r>
  <r>
    <x v="2"/>
    <x v="5"/>
    <x v="3"/>
  </r>
  <r>
    <x v="2"/>
    <x v="5"/>
    <x v="5"/>
  </r>
  <r>
    <x v="4"/>
    <x v="4"/>
    <x v="4"/>
  </r>
  <r>
    <x v="4"/>
    <x v="1"/>
    <x v="4"/>
  </r>
  <r>
    <x v="2"/>
    <x v="4"/>
    <x v="4"/>
  </r>
  <r>
    <x v="4"/>
    <x v="4"/>
    <x v="4"/>
  </r>
  <r>
    <x v="6"/>
    <x v="6"/>
    <x v="6"/>
  </r>
  <r>
    <x v="4"/>
    <x v="1"/>
    <x v="4"/>
  </r>
  <r>
    <x v="4"/>
    <x v="4"/>
    <x v="4"/>
  </r>
  <r>
    <x v="4"/>
    <x v="4"/>
    <x v="3"/>
  </r>
  <r>
    <x v="4"/>
    <x v="4"/>
    <x v="4"/>
  </r>
  <r>
    <x v="4"/>
    <x v="4"/>
    <x v="4"/>
  </r>
  <r>
    <x v="4"/>
    <x v="1"/>
    <x v="3"/>
  </r>
  <r>
    <x v="4"/>
    <x v="4"/>
    <x v="4"/>
  </r>
  <r>
    <x v="2"/>
    <x v="5"/>
    <x v="3"/>
  </r>
  <r>
    <x v="2"/>
    <x v="4"/>
    <x v="4"/>
  </r>
  <r>
    <x v="4"/>
    <x v="4"/>
    <x v="4"/>
  </r>
  <r>
    <x v="2"/>
    <x v="4"/>
    <x v="4"/>
  </r>
  <r>
    <x v="4"/>
    <x v="1"/>
    <x v="4"/>
  </r>
  <r>
    <x v="4"/>
    <x v="4"/>
    <x v="4"/>
  </r>
  <r>
    <x v="6"/>
    <x v="6"/>
    <x v="6"/>
  </r>
  <r>
    <x v="4"/>
    <x v="4"/>
    <x v="4"/>
  </r>
  <r>
    <x v="4"/>
    <x v="4"/>
    <x v="3"/>
  </r>
  <r>
    <x v="4"/>
    <x v="4"/>
    <x v="4"/>
  </r>
  <r>
    <x v="4"/>
    <x v="4"/>
    <x v="4"/>
  </r>
  <r>
    <x v="4"/>
    <x v="4"/>
    <x v="4"/>
  </r>
  <r>
    <x v="2"/>
    <x v="5"/>
    <x v="3"/>
  </r>
  <r>
    <x v="2"/>
    <x v="4"/>
    <x v="4"/>
  </r>
  <r>
    <x v="5"/>
    <x v="5"/>
    <x v="5"/>
  </r>
  <r>
    <x v="2"/>
    <x v="5"/>
    <x v="5"/>
  </r>
  <r>
    <x v="1"/>
    <x v="2"/>
    <x v="1"/>
  </r>
  <r>
    <x v="1"/>
    <x v="2"/>
    <x v="1"/>
  </r>
  <r>
    <x v="1"/>
    <x v="2"/>
    <x v="3"/>
  </r>
  <r>
    <x v="5"/>
    <x v="5"/>
    <x v="5"/>
  </r>
  <r>
    <x v="5"/>
    <x v="5"/>
    <x v="5"/>
  </r>
  <r>
    <x v="1"/>
    <x v="2"/>
    <x v="1"/>
  </r>
  <r>
    <x v="1"/>
    <x v="2"/>
    <x v="1"/>
  </r>
  <r>
    <x v="2"/>
    <x v="2"/>
    <x v="3"/>
  </r>
  <r>
    <x v="2"/>
    <x v="2"/>
    <x v="1"/>
  </r>
  <r>
    <x v="0"/>
    <x v="0"/>
    <x v="0"/>
  </r>
  <r>
    <x v="2"/>
    <x v="0"/>
    <x v="0"/>
  </r>
  <r>
    <x v="0"/>
    <x v="1"/>
    <x v="0"/>
  </r>
  <r>
    <x v="1"/>
    <x v="2"/>
    <x v="1"/>
  </r>
  <r>
    <x v="3"/>
    <x v="3"/>
    <x v="2"/>
  </r>
  <r>
    <x v="0"/>
    <x v="1"/>
    <x v="0"/>
  </r>
  <r>
    <x v="1"/>
    <x v="2"/>
    <x v="1"/>
  </r>
  <r>
    <x v="1"/>
    <x v="2"/>
    <x v="3"/>
  </r>
  <r>
    <x v="0"/>
    <x v="0"/>
    <x v="0"/>
  </r>
  <r>
    <x v="1"/>
    <x v="2"/>
    <x v="1"/>
  </r>
  <r>
    <x v="1"/>
    <x v="1"/>
    <x v="3"/>
  </r>
  <r>
    <x v="1"/>
    <x v="2"/>
    <x v="1"/>
  </r>
  <r>
    <x v="2"/>
    <x v="2"/>
    <x v="3"/>
  </r>
  <r>
    <x v="0"/>
    <x v="0"/>
    <x v="0"/>
  </r>
  <r>
    <x v="5"/>
    <x v="1"/>
    <x v="5"/>
  </r>
  <r>
    <x v="2"/>
    <x v="0"/>
    <x v="0"/>
  </r>
  <r>
    <x v="5"/>
    <x v="5"/>
    <x v="5"/>
  </r>
  <r>
    <x v="3"/>
    <x v="3"/>
    <x v="2"/>
  </r>
  <r>
    <x v="0"/>
    <x v="1"/>
    <x v="0"/>
  </r>
  <r>
    <x v="5"/>
    <x v="5"/>
    <x v="5"/>
  </r>
  <r>
    <x v="5"/>
    <x v="5"/>
    <x v="3"/>
  </r>
  <r>
    <x v="0"/>
    <x v="0"/>
    <x v="0"/>
  </r>
  <r>
    <x v="0"/>
    <x v="0"/>
    <x v="0"/>
  </r>
  <r>
    <x v="5"/>
    <x v="5"/>
    <x v="5"/>
  </r>
  <r>
    <x v="5"/>
    <x v="1"/>
    <x v="3"/>
  </r>
  <r>
    <x v="2"/>
    <x v="5"/>
    <x v="3"/>
  </r>
  <r>
    <x v="5"/>
    <x v="1"/>
    <x v="5"/>
  </r>
  <r>
    <x v="5"/>
    <x v="5"/>
    <x v="5"/>
  </r>
  <r>
    <x v="0"/>
    <x v="0"/>
    <x v="0"/>
  </r>
  <r>
    <x v="2"/>
    <x v="5"/>
    <x v="5"/>
  </r>
  <r>
    <x v="0"/>
    <x v="0"/>
    <x v="0"/>
  </r>
  <r>
    <x v="2"/>
    <x v="0"/>
    <x v="0"/>
  </r>
  <r>
    <x v="0"/>
    <x v="1"/>
    <x v="0"/>
  </r>
  <r>
    <x v="0"/>
    <x v="1"/>
    <x v="0"/>
  </r>
  <r>
    <x v="1"/>
    <x v="2"/>
    <x v="1"/>
  </r>
  <r>
    <x v="1"/>
    <x v="2"/>
    <x v="3"/>
  </r>
  <r>
    <x v="0"/>
    <x v="0"/>
    <x v="0"/>
  </r>
  <r>
    <x v="0"/>
    <x v="0"/>
    <x v="0"/>
  </r>
  <r>
    <x v="1"/>
    <x v="2"/>
    <x v="1"/>
  </r>
  <r>
    <x v="1"/>
    <x v="1"/>
    <x v="3"/>
  </r>
  <r>
    <x v="0"/>
    <x v="7"/>
    <x v="0"/>
  </r>
  <r>
    <x v="1"/>
    <x v="1"/>
    <x v="1"/>
  </r>
  <r>
    <x v="2"/>
    <x v="7"/>
    <x v="0"/>
  </r>
  <r>
    <x v="1"/>
    <x v="8"/>
    <x v="1"/>
  </r>
  <r>
    <x v="3"/>
    <x v="9"/>
    <x v="2"/>
  </r>
  <r>
    <x v="0"/>
    <x v="1"/>
    <x v="0"/>
  </r>
  <r>
    <x v="1"/>
    <x v="8"/>
    <x v="1"/>
  </r>
  <r>
    <x v="1"/>
    <x v="8"/>
    <x v="3"/>
  </r>
  <r>
    <x v="0"/>
    <x v="7"/>
    <x v="0"/>
  </r>
  <r>
    <x v="1"/>
    <x v="8"/>
    <x v="1"/>
  </r>
  <r>
    <x v="1"/>
    <x v="1"/>
    <x v="3"/>
  </r>
  <r>
    <x v="1"/>
    <x v="8"/>
    <x v="1"/>
  </r>
  <r>
    <x v="2"/>
    <x v="8"/>
    <x v="3"/>
  </r>
  <r>
    <x v="2"/>
    <x v="8"/>
    <x v="1"/>
  </r>
  <r>
    <x v="4"/>
    <x v="0"/>
    <x v="4"/>
  </r>
  <r>
    <x v="5"/>
    <x v="1"/>
    <x v="5"/>
  </r>
  <r>
    <x v="2"/>
    <x v="0"/>
    <x v="4"/>
  </r>
  <r>
    <x v="5"/>
    <x v="2"/>
    <x v="5"/>
  </r>
  <r>
    <x v="6"/>
    <x v="3"/>
    <x v="6"/>
  </r>
  <r>
    <x v="4"/>
    <x v="1"/>
    <x v="4"/>
  </r>
  <r>
    <x v="5"/>
    <x v="2"/>
    <x v="5"/>
  </r>
  <r>
    <x v="5"/>
    <x v="2"/>
    <x v="3"/>
  </r>
  <r>
    <x v="4"/>
    <x v="0"/>
    <x v="4"/>
  </r>
  <r>
    <x v="5"/>
    <x v="2"/>
    <x v="5"/>
  </r>
  <r>
    <x v="5"/>
    <x v="1"/>
    <x v="3"/>
  </r>
  <r>
    <x v="5"/>
    <x v="2"/>
    <x v="5"/>
  </r>
  <r>
    <x v="2"/>
    <x v="2"/>
    <x v="3"/>
  </r>
  <r>
    <x v="2"/>
    <x v="2"/>
    <x v="5"/>
  </r>
  <r>
    <x v="4"/>
    <x v="0"/>
    <x v="4"/>
  </r>
  <r>
    <x v="4"/>
    <x v="1"/>
    <x v="4"/>
  </r>
  <r>
    <x v="2"/>
    <x v="0"/>
    <x v="4"/>
  </r>
  <r>
    <x v="5"/>
    <x v="2"/>
    <x v="5"/>
  </r>
  <r>
    <x v="6"/>
    <x v="3"/>
    <x v="6"/>
  </r>
  <r>
    <x v="4"/>
    <x v="1"/>
    <x v="4"/>
  </r>
  <r>
    <x v="4"/>
    <x v="0"/>
    <x v="4"/>
  </r>
  <r>
    <x v="4"/>
    <x v="0"/>
    <x v="3"/>
  </r>
  <r>
    <x v="4"/>
    <x v="0"/>
    <x v="4"/>
  </r>
  <r>
    <x v="4"/>
    <x v="0"/>
    <x v="4"/>
  </r>
  <r>
    <x v="4"/>
    <x v="1"/>
    <x v="3"/>
  </r>
  <r>
    <x v="4"/>
    <x v="0"/>
    <x v="4"/>
  </r>
  <r>
    <x v="2"/>
    <x v="0"/>
    <x v="3"/>
  </r>
  <r>
    <x v="2"/>
    <x v="0"/>
    <x v="4"/>
  </r>
  <r>
    <x v="4"/>
    <x v="0"/>
    <x v="4"/>
  </r>
  <r>
    <x v="2"/>
    <x v="0"/>
    <x v="4"/>
  </r>
  <r>
    <x v="4"/>
    <x v="1"/>
    <x v="4"/>
  </r>
  <r>
    <x v="5"/>
    <x v="2"/>
    <x v="5"/>
  </r>
  <r>
    <x v="6"/>
    <x v="3"/>
    <x v="6"/>
  </r>
  <r>
    <x v="4"/>
    <x v="0"/>
    <x v="4"/>
  </r>
  <r>
    <x v="4"/>
    <x v="0"/>
    <x v="3"/>
  </r>
  <r>
    <x v="4"/>
    <x v="0"/>
    <x v="4"/>
  </r>
  <r>
    <x v="4"/>
    <x v="0"/>
    <x v="4"/>
  </r>
  <r>
    <x v="4"/>
    <x v="0"/>
    <x v="4"/>
  </r>
  <r>
    <x v="2"/>
    <x v="0"/>
    <x v="3"/>
  </r>
  <r>
    <x v="2"/>
    <x v="0"/>
    <x v="4"/>
  </r>
  <r>
    <x v="5"/>
    <x v="2"/>
    <x v="5"/>
  </r>
  <r>
    <x v="2"/>
    <x v="2"/>
    <x v="5"/>
  </r>
  <r>
    <x v="1"/>
    <x v="8"/>
    <x v="1"/>
  </r>
  <r>
    <x v="1"/>
    <x v="8"/>
    <x v="1"/>
  </r>
  <r>
    <x v="1"/>
    <x v="8"/>
    <x v="3"/>
  </r>
  <r>
    <x v="5"/>
    <x v="2"/>
    <x v="5"/>
  </r>
  <r>
    <x v="5"/>
    <x v="2"/>
    <x v="5"/>
  </r>
  <r>
    <x v="1"/>
    <x v="8"/>
    <x v="1"/>
  </r>
  <r>
    <x v="1"/>
    <x v="8"/>
    <x v="1"/>
  </r>
  <r>
    <x v="2"/>
    <x v="8"/>
    <x v="3"/>
  </r>
  <r>
    <x v="2"/>
    <x v="8"/>
    <x v="1"/>
  </r>
  <r>
    <x v="0"/>
    <x v="7"/>
    <x v="0"/>
  </r>
  <r>
    <x v="2"/>
    <x v="7"/>
    <x v="0"/>
  </r>
  <r>
    <x v="0"/>
    <x v="1"/>
    <x v="0"/>
  </r>
  <r>
    <x v="1"/>
    <x v="8"/>
    <x v="1"/>
  </r>
  <r>
    <x v="3"/>
    <x v="9"/>
    <x v="2"/>
  </r>
  <r>
    <x v="0"/>
    <x v="1"/>
    <x v="0"/>
  </r>
  <r>
    <x v="1"/>
    <x v="8"/>
    <x v="1"/>
  </r>
  <r>
    <x v="1"/>
    <x v="8"/>
    <x v="3"/>
  </r>
  <r>
    <x v="0"/>
    <x v="7"/>
    <x v="0"/>
  </r>
  <r>
    <x v="1"/>
    <x v="8"/>
    <x v="1"/>
  </r>
  <r>
    <x v="1"/>
    <x v="1"/>
    <x v="3"/>
  </r>
  <r>
    <x v="1"/>
    <x v="8"/>
    <x v="1"/>
  </r>
  <r>
    <x v="2"/>
    <x v="8"/>
    <x v="3"/>
  </r>
  <r>
    <x v="0"/>
    <x v="7"/>
    <x v="0"/>
  </r>
  <r>
    <x v="5"/>
    <x v="1"/>
    <x v="5"/>
  </r>
  <r>
    <x v="2"/>
    <x v="7"/>
    <x v="0"/>
  </r>
  <r>
    <x v="5"/>
    <x v="2"/>
    <x v="5"/>
  </r>
  <r>
    <x v="3"/>
    <x v="9"/>
    <x v="2"/>
  </r>
  <r>
    <x v="0"/>
    <x v="1"/>
    <x v="0"/>
  </r>
  <r>
    <x v="5"/>
    <x v="2"/>
    <x v="5"/>
  </r>
  <r>
    <x v="5"/>
    <x v="2"/>
    <x v="3"/>
  </r>
  <r>
    <x v="0"/>
    <x v="7"/>
    <x v="0"/>
  </r>
  <r>
    <x v="0"/>
    <x v="7"/>
    <x v="0"/>
  </r>
  <r>
    <x v="5"/>
    <x v="2"/>
    <x v="5"/>
  </r>
  <r>
    <x v="5"/>
    <x v="1"/>
    <x v="3"/>
  </r>
  <r>
    <x v="2"/>
    <x v="2"/>
    <x v="3"/>
  </r>
  <r>
    <x v="5"/>
    <x v="1"/>
    <x v="5"/>
  </r>
  <r>
    <x v="5"/>
    <x v="2"/>
    <x v="5"/>
  </r>
  <r>
    <x v="0"/>
    <x v="7"/>
    <x v="0"/>
  </r>
  <r>
    <x v="2"/>
    <x v="2"/>
    <x v="5"/>
  </r>
  <r>
    <x v="0"/>
    <x v="7"/>
    <x v="0"/>
  </r>
  <r>
    <x v="2"/>
    <x v="7"/>
    <x v="0"/>
  </r>
  <r>
    <x v="0"/>
    <x v="1"/>
    <x v="0"/>
  </r>
  <r>
    <x v="0"/>
    <x v="1"/>
    <x v="0"/>
  </r>
  <r>
    <x v="1"/>
    <x v="8"/>
    <x v="1"/>
  </r>
  <r>
    <x v="1"/>
    <x v="8"/>
    <x v="3"/>
  </r>
  <r>
    <x v="0"/>
    <x v="7"/>
    <x v="0"/>
  </r>
  <r>
    <x v="0"/>
    <x v="7"/>
    <x v="0"/>
  </r>
  <r>
    <x v="1"/>
    <x v="8"/>
    <x v="1"/>
  </r>
  <r>
    <x v="1"/>
    <x v="1"/>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3000000}" name="Kontingenční tabulka12" cacheId="1"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G32:H39" firstHeaderRow="1" firstDataRow="1" firstDataCol="1"/>
  <pivotFields count="3">
    <pivotField showAll="0"/>
    <pivotField showAll="0"/>
    <pivotField axis="axisRow" dataField="1" showAll="0">
      <items count="7">
        <item x="4"/>
        <item x="1"/>
        <item x="3"/>
        <item x="0"/>
        <item x="5"/>
        <item x="2"/>
        <item t="default"/>
      </items>
    </pivotField>
  </pivotFields>
  <rowFields count="1">
    <field x="2"/>
  </rowFields>
  <rowItems count="7">
    <i>
      <x/>
    </i>
    <i>
      <x v="1"/>
    </i>
    <i>
      <x v="2"/>
    </i>
    <i>
      <x v="3"/>
    </i>
    <i>
      <x v="4"/>
    </i>
    <i>
      <x v="5"/>
    </i>
    <i t="grand">
      <x/>
    </i>
  </rowItems>
  <colItems count="1">
    <i/>
  </colItems>
  <dataFields count="1">
    <dataField name="Počet z Hodnota riziky - dostupnost (B)" fld="2" subtotal="count" baseField="0" baseItem="0"/>
  </dataFields>
  <formats count="34">
    <format dxfId="33">
      <pivotArea type="all" dataOnly="0" outline="0" fieldPosition="0"/>
    </format>
    <format dxfId="32">
      <pivotArea outline="0" collapsedLevelsAreSubtotals="1" fieldPosition="0"/>
    </format>
    <format dxfId="31">
      <pivotArea dataOnly="0" labelOnly="1" grandRow="1" outline="0" fieldPosition="0"/>
    </format>
    <format dxfId="30">
      <pivotArea dataOnly="0" labelOnly="1" outline="0" axis="axisValues" fieldPosition="0"/>
    </format>
    <format dxfId="29">
      <pivotArea type="all" dataOnly="0" outline="0" fieldPosition="0"/>
    </format>
    <format dxfId="28">
      <pivotArea outline="0" collapsedLevelsAreSubtotals="1" fieldPosition="0"/>
    </format>
    <format dxfId="27">
      <pivotArea dataOnly="0" labelOnly="1" grandRow="1" outline="0" fieldPosition="0"/>
    </format>
    <format dxfId="26">
      <pivotArea dataOnly="0" labelOnly="1" outline="0" axis="axisValues" fieldPosition="0"/>
    </format>
    <format dxfId="25">
      <pivotArea dataOnly="0" labelOnly="1" outline="0" axis="axisValues" fieldPosition="0"/>
    </format>
    <format dxfId="24">
      <pivotArea dataOnly="0" labelOnly="1" outline="0" axis="axisValues" fieldPosition="0"/>
    </format>
    <format dxfId="23">
      <pivotArea dataOnly="0" labelOnly="1" outline="0" axis="axisValues" fieldPosition="0"/>
    </format>
    <format dxfId="22">
      <pivotArea type="all" dataOnly="0" outline="0" fieldPosition="0"/>
    </format>
    <format dxfId="21">
      <pivotArea outline="0" collapsedLevelsAreSubtotals="1" fieldPosition="0"/>
    </format>
    <format dxfId="20">
      <pivotArea dataOnly="0" labelOnly="1" grandRow="1" outline="0"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collapsedLevelsAreSubtotals="1" fieldPosition="0">
        <references count="1">
          <reference field="2" count="0"/>
        </references>
      </pivotArea>
    </format>
    <format dxfId="13">
      <pivotArea dataOnly="0" labelOnly="1" fieldPosition="0">
        <references count="1">
          <reference field="2" count="0"/>
        </references>
      </pivotArea>
    </format>
    <format dxfId="12">
      <pivotArea field="2" type="button" dataOnly="0" labelOnly="1" outline="0" axis="axisRow" fieldPosition="0"/>
    </format>
    <format dxfId="11">
      <pivotArea dataOnly="0" labelOnly="1" outline="0" axis="axisValues" fieldPosition="0"/>
    </format>
    <format dxfId="10">
      <pivotArea grandRow="1" outline="0" collapsedLevelsAreSubtotals="1" fieldPosition="0"/>
    </format>
    <format dxfId="9">
      <pivotArea dataOnly="0" labelOnly="1" grandRow="1" outline="0" fieldPosition="0"/>
    </format>
    <format dxfId="8">
      <pivotArea outline="0" collapsedLevelsAreSubtotals="1" fieldPosition="0"/>
    </format>
    <format dxfId="7">
      <pivotArea outline="0" collapsedLevelsAreSubtotals="1" fieldPosition="0"/>
    </format>
    <format dxfId="6">
      <pivotArea dataOnly="0" labelOnly="1" fieldPosition="0">
        <references count="1">
          <reference field="2" count="0"/>
        </references>
      </pivotArea>
    </format>
    <format dxfId="5">
      <pivotArea dataOnly="0" labelOnly="1" grandRow="1" outline="0" fieldPosition="0"/>
    </format>
    <format dxfId="4">
      <pivotArea field="2" type="button" dataOnly="0" labelOnly="1" outline="0" axis="axisRow" fieldPosition="0"/>
    </format>
    <format dxfId="3">
      <pivotArea dataOnly="0" labelOnly="1" outline="0" axis="axisValues" fieldPosition="0"/>
    </format>
    <format dxfId="2">
      <pivotArea dataOnly="0" grandRow="1" fieldPosition="0"/>
    </format>
    <format dxfId="1">
      <pivotArea field="2"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B00-000001000000}" name="Kontingenční tabulka10" cacheId="1"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A32:B39" firstHeaderRow="1" firstDataRow="1" firstDataCol="1"/>
  <pivotFields count="3">
    <pivotField axis="axisRow" dataField="1" showAll="0">
      <items count="7">
        <item x="4"/>
        <item x="2"/>
        <item x="3"/>
        <item x="0"/>
        <item x="5"/>
        <item x="1"/>
        <item t="default"/>
      </items>
    </pivotField>
    <pivotField showAll="0"/>
    <pivotField showAll="0"/>
  </pivotFields>
  <rowFields count="1">
    <field x="0"/>
  </rowFields>
  <rowItems count="7">
    <i>
      <x/>
    </i>
    <i>
      <x v="1"/>
    </i>
    <i>
      <x v="2"/>
    </i>
    <i>
      <x v="3"/>
    </i>
    <i>
      <x v="4"/>
    </i>
    <i>
      <x v="5"/>
    </i>
    <i t="grand">
      <x/>
    </i>
  </rowItems>
  <colItems count="1">
    <i/>
  </colItems>
  <dataFields count="1">
    <dataField name="Počet z Hodnoty rizika - důvěrnost (B)" fld="0" subtotal="count" baseField="0" baseItem="0"/>
  </dataFields>
  <formats count="35">
    <format dxfId="68">
      <pivotArea type="all" dataOnly="0" outline="0" fieldPosition="0"/>
    </format>
    <format dxfId="67">
      <pivotArea outline="0" collapsedLevelsAreSubtotals="1" fieldPosition="0"/>
    </format>
    <format dxfId="66">
      <pivotArea dataOnly="0" labelOnly="1" grandRow="1" outline="0" fieldPosition="0"/>
    </format>
    <format dxfId="65">
      <pivotArea dataOnly="0" labelOnly="1" outline="0" axis="axisValues" fieldPosition="0"/>
    </format>
    <format dxfId="64">
      <pivotArea type="all" dataOnly="0" outline="0" fieldPosition="0"/>
    </format>
    <format dxfId="63">
      <pivotArea outline="0" collapsedLevelsAreSubtotals="1" fieldPosition="0"/>
    </format>
    <format dxfId="62">
      <pivotArea dataOnly="0" labelOnly="1" grandRow="1" outline="0" fieldPosition="0"/>
    </format>
    <format dxfId="61">
      <pivotArea dataOnly="0" labelOnly="1" outline="0" axis="axisValues" fieldPosition="0"/>
    </format>
    <format dxfId="60">
      <pivotArea dataOnly="0" labelOnly="1" outline="0" axis="axisValues" fieldPosition="0"/>
    </format>
    <format dxfId="59">
      <pivotArea dataOnly="0" labelOnly="1" outline="0" axis="axisValues" fieldPosition="0"/>
    </format>
    <format dxfId="58">
      <pivotArea dataOnly="0" labelOnly="1" outline="0" axis="axisValues" fieldPosition="0"/>
    </format>
    <format dxfId="57">
      <pivotArea type="all" dataOnly="0" outline="0" fieldPosition="0"/>
    </format>
    <format dxfId="56">
      <pivotArea outline="0" collapsedLevelsAreSubtotals="1" fieldPosition="0"/>
    </format>
    <format dxfId="55">
      <pivotArea dataOnly="0" labelOnly="1" grandRow="1" outline="0" fieldPosition="0"/>
    </format>
    <format dxfId="54">
      <pivotArea dataOnly="0" labelOnly="1" outline="0" axis="axisValues" fieldPosition="0"/>
    </format>
    <format dxfId="53">
      <pivotArea type="all" dataOnly="0" outline="0" fieldPosition="0"/>
    </format>
    <format dxfId="52">
      <pivotArea outline="0" collapsedLevelsAreSubtotals="1" fieldPosition="0"/>
    </format>
    <format dxfId="51">
      <pivotArea dataOnly="0" labelOnly="1" grandRow="1" outline="0" fieldPosition="0"/>
    </format>
    <format dxfId="50">
      <pivotArea dataOnly="0" labelOnly="1" outline="0" axis="axisValues" fieldPosition="0"/>
    </format>
    <format dxfId="49">
      <pivotArea collapsedLevelsAreSubtotals="1" fieldPosition="0">
        <references count="1">
          <reference field="0" count="0"/>
        </references>
      </pivotArea>
    </format>
    <format dxfId="48">
      <pivotArea dataOnly="0" labelOnly="1" fieldPosition="0">
        <references count="1">
          <reference field="0" count="0"/>
        </references>
      </pivotArea>
    </format>
    <format dxfId="47">
      <pivotArea field="0" type="button" dataOnly="0" labelOnly="1" outline="0" axis="axisRow" fieldPosition="0"/>
    </format>
    <format dxfId="46">
      <pivotArea dataOnly="0" labelOnly="1" outline="0" axis="axisValues" fieldPosition="0"/>
    </format>
    <format dxfId="45">
      <pivotArea grandRow="1" outline="0" collapsedLevelsAreSubtotals="1" fieldPosition="0"/>
    </format>
    <format dxfId="44">
      <pivotArea dataOnly="0" labelOnly="1" grandRow="1" outline="0" fieldPosition="0"/>
    </format>
    <format dxfId="43">
      <pivotArea outline="0" collapsedLevelsAreSubtotals="1" fieldPosition="0"/>
    </format>
    <format dxfId="42">
      <pivotArea outline="0" collapsedLevelsAreSubtotals="1" fieldPosition="0"/>
    </format>
    <format dxfId="41">
      <pivotArea dataOnly="0" labelOnly="1" fieldPosition="0">
        <references count="1">
          <reference field="0" count="0"/>
        </references>
      </pivotArea>
    </format>
    <format dxfId="40">
      <pivotArea dataOnly="0" labelOnly="1" grandRow="1" outline="0" fieldPosition="0"/>
    </format>
    <format dxfId="39">
      <pivotArea field="0" type="button" dataOnly="0" labelOnly="1" outline="0" axis="axisRow" fieldPosition="0"/>
    </format>
    <format dxfId="38">
      <pivotArea dataOnly="0" labelOnly="1" outline="0" axis="axisValues" fieldPosition="0"/>
    </format>
    <format dxfId="37">
      <pivotArea grandRow="1" outline="0" collapsedLevelsAreSubtotals="1" fieldPosition="0"/>
    </format>
    <format dxfId="36">
      <pivotArea dataOnly="0" labelOnly="1" grandRow="1" outline="0" fieldPosition="0"/>
    </format>
    <format dxfId="35">
      <pivotArea field="0" type="button" dataOnly="0" labelOnly="1" outline="0" axis="axisRow" fieldPosition="0"/>
    </format>
    <format dxfId="3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B00-000007000000}" name="Kontingenční tabulka8" cacheId="2"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D18:E28" firstHeaderRow="1" firstDataRow="1" firstDataCol="1"/>
  <pivotFields count="3">
    <pivotField showAll="0">
      <items count="8">
        <item x="6"/>
        <item x="3"/>
        <item x="4"/>
        <item x="0"/>
        <item x="5"/>
        <item x="1"/>
        <item x="2"/>
        <item t="default"/>
      </items>
    </pivotField>
    <pivotField axis="axisRow" dataField="1" showAll="0">
      <items count="11">
        <item x="6"/>
        <item x="3"/>
        <item x="4"/>
        <item x="9"/>
        <item x="0"/>
        <item x="5"/>
        <item x="7"/>
        <item x="2"/>
        <item x="8"/>
        <item h="1" x="1"/>
        <item t="default"/>
      </items>
    </pivotField>
    <pivotField showAll="0"/>
  </pivotFields>
  <rowFields count="1">
    <field x="1"/>
  </rowFields>
  <rowItems count="10">
    <i>
      <x/>
    </i>
    <i>
      <x v="1"/>
    </i>
    <i>
      <x v="2"/>
    </i>
    <i>
      <x v="3"/>
    </i>
    <i>
      <x v="4"/>
    </i>
    <i>
      <x v="5"/>
    </i>
    <i>
      <x v="6"/>
    </i>
    <i>
      <x v="7"/>
    </i>
    <i>
      <x v="8"/>
    </i>
    <i t="grand">
      <x/>
    </i>
  </rowItems>
  <colItems count="1">
    <i/>
  </colItems>
  <dataFields count="1">
    <dataField name="Počet z Hodnota riziky - důvěrnost (A)" fld="1" subtotal="count" baseField="0" baseItem="0"/>
  </dataFields>
  <formats count="37">
    <format dxfId="105">
      <pivotArea type="all" dataOnly="0" outline="0" fieldPosition="0"/>
    </format>
    <format dxfId="104">
      <pivotArea outline="0" collapsedLevelsAreSubtotals="1" fieldPosition="0"/>
    </format>
    <format dxfId="103">
      <pivotArea dataOnly="0" labelOnly="1" grandRow="1" outline="0" fieldPosition="0"/>
    </format>
    <format dxfId="102">
      <pivotArea dataOnly="0" labelOnly="1" outline="0" axis="axisValues" fieldPosition="0"/>
    </format>
    <format dxfId="101">
      <pivotArea type="all" dataOnly="0" outline="0" fieldPosition="0"/>
    </format>
    <format dxfId="100">
      <pivotArea outline="0" collapsedLevelsAreSubtotals="1" fieldPosition="0"/>
    </format>
    <format dxfId="99">
      <pivotArea dataOnly="0" labelOnly="1" grandRow="1" outline="0" fieldPosition="0"/>
    </format>
    <format dxfId="98">
      <pivotArea dataOnly="0" labelOnly="1" outline="0" axis="axisValues" fieldPosition="0"/>
    </format>
    <format dxfId="97">
      <pivotArea dataOnly="0" labelOnly="1" outline="0" axis="axisValues" fieldPosition="0"/>
    </format>
    <format dxfId="96">
      <pivotArea dataOnly="0" labelOnly="1" outline="0" axis="axisValues" fieldPosition="0"/>
    </format>
    <format dxfId="95">
      <pivotArea dataOnly="0" labelOnly="1" outline="0" axis="axisValues" fieldPosition="0"/>
    </format>
    <format dxfId="94">
      <pivotArea type="all" dataOnly="0" outline="0" fieldPosition="0"/>
    </format>
    <format dxfId="93">
      <pivotArea outline="0" collapsedLevelsAreSubtotals="1" fieldPosition="0"/>
    </format>
    <format dxfId="92">
      <pivotArea dataOnly="0" labelOnly="1" grandRow="1" outline="0" fieldPosition="0"/>
    </format>
    <format dxfId="91">
      <pivotArea dataOnly="0" labelOnly="1" outline="0" axis="axisValues" fieldPosition="0"/>
    </format>
    <format dxfId="90">
      <pivotArea type="all" dataOnly="0" outline="0" fieldPosition="0"/>
    </format>
    <format dxfId="89">
      <pivotArea outline="0" collapsedLevelsAreSubtotals="1" fieldPosition="0"/>
    </format>
    <format dxfId="88">
      <pivotArea field="0" type="button" dataOnly="0" labelOnly="1" outline="0"/>
    </format>
    <format dxfId="87">
      <pivotArea dataOnly="0" labelOnly="1" grandRow="1" outline="0" fieldPosition="0"/>
    </format>
    <format dxfId="86">
      <pivotArea dataOnly="0" labelOnly="1" outline="0" axis="axisValues" fieldPosition="0"/>
    </format>
    <format dxfId="85">
      <pivotArea collapsedLevelsAreSubtotals="1" fieldPosition="0">
        <references count="1">
          <reference field="1" count="0"/>
        </references>
      </pivotArea>
    </format>
    <format dxfId="84">
      <pivotArea dataOnly="0" labelOnly="1" fieldPosition="0">
        <references count="1">
          <reference field="1" count="0"/>
        </references>
      </pivotArea>
    </format>
    <format dxfId="83">
      <pivotArea field="1" type="button" dataOnly="0" labelOnly="1" outline="0" axis="axisRow" fieldPosition="0"/>
    </format>
    <format dxfId="82">
      <pivotArea dataOnly="0" labelOnly="1" outline="0" axis="axisValues" fieldPosition="0"/>
    </format>
    <format dxfId="81">
      <pivotArea grandRow="1" outline="0" collapsedLevelsAreSubtotals="1" fieldPosition="0"/>
    </format>
    <format dxfId="80">
      <pivotArea dataOnly="0" labelOnly="1" grandRow="1" outline="0" fieldPosition="0"/>
    </format>
    <format dxfId="79">
      <pivotArea grandRow="1" outline="0" collapsedLevelsAreSubtotals="1" fieldPosition="0"/>
    </format>
    <format dxfId="78">
      <pivotArea outline="0" collapsedLevelsAreSubtotals="1" fieldPosition="0"/>
    </format>
    <format dxfId="77">
      <pivotArea field="1" type="button" dataOnly="0" labelOnly="1" outline="0" axis="axisRow" fieldPosition="0"/>
    </format>
    <format dxfId="76">
      <pivotArea dataOnly="0" labelOnly="1" outline="0" axis="axisValues" fieldPosition="0"/>
    </format>
    <format dxfId="75">
      <pivotArea grandRow="1" outline="0" collapsedLevelsAreSubtotals="1" fieldPosition="0"/>
    </format>
    <format dxfId="74">
      <pivotArea dataOnly="0" labelOnly="1" grandRow="1" outline="0" fieldPosition="0"/>
    </format>
    <format dxfId="73">
      <pivotArea outline="0" collapsedLevelsAreSubtotals="1" fieldPosition="0"/>
    </format>
    <format dxfId="72">
      <pivotArea dataOnly="0" labelOnly="1" fieldPosition="0">
        <references count="1">
          <reference field="1" count="0"/>
        </references>
      </pivotArea>
    </format>
    <format dxfId="71">
      <pivotArea dataOnly="0" labelOnly="1" grandRow="1" outline="0" fieldPosition="0"/>
    </format>
    <format dxfId="70">
      <pivotArea field="1" type="button" dataOnly="0" labelOnly="1" outline="0" axis="axisRow" fieldPosition="0"/>
    </format>
    <format dxfId="6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B00-000004000000}" name="Kontingenční tabulka2" cacheId="0"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D2:E14" firstHeaderRow="1" firstDataRow="1" firstDataCol="1"/>
  <pivotFields count="3">
    <pivotField showAll="0">
      <items count="9">
        <item x="6"/>
        <item x="3"/>
        <item x="4"/>
        <item x="0"/>
        <item x="5"/>
        <item x="1"/>
        <item x="7"/>
        <item x="2"/>
        <item t="default"/>
      </items>
    </pivotField>
    <pivotField axis="axisRow" dataField="1" showAll="0">
      <items count="13">
        <item x="6"/>
        <item x="3"/>
        <item x="4"/>
        <item x="10"/>
        <item x="0"/>
        <item x="5"/>
        <item x="8"/>
        <item x="2"/>
        <item x="7"/>
        <item x="9"/>
        <item x="11"/>
        <item h="1" x="1"/>
        <item t="default"/>
      </items>
    </pivotField>
    <pivotField showAll="0"/>
  </pivotFields>
  <rowFields count="1">
    <field x="1"/>
  </rowFields>
  <rowItems count="12">
    <i>
      <x/>
    </i>
    <i>
      <x v="1"/>
    </i>
    <i>
      <x v="2"/>
    </i>
    <i>
      <x v="3"/>
    </i>
    <i>
      <x v="4"/>
    </i>
    <i>
      <x v="5"/>
    </i>
    <i>
      <x v="6"/>
    </i>
    <i>
      <x v="7"/>
    </i>
    <i>
      <x v="8"/>
    </i>
    <i>
      <x v="9"/>
    </i>
    <i>
      <x v="10"/>
    </i>
    <i t="grand">
      <x/>
    </i>
  </rowItems>
  <colItems count="1">
    <i/>
  </colItems>
  <dataFields count="1">
    <dataField name="Počet z Hodnota rizika - důvěrnost" fld="1" subtotal="count" baseField="0" baseItem="0"/>
  </dataFields>
  <formats count="38">
    <format dxfId="143">
      <pivotArea type="all" dataOnly="0" outline="0" fieldPosition="0"/>
    </format>
    <format dxfId="142">
      <pivotArea outline="0" collapsedLevelsAreSubtotals="1" fieldPosition="0"/>
    </format>
    <format dxfId="141">
      <pivotArea field="0" type="button" dataOnly="0" labelOnly="1" outline="0"/>
    </format>
    <format dxfId="140">
      <pivotArea dataOnly="0" labelOnly="1" grandRow="1" outline="0" fieldPosition="0"/>
    </format>
    <format dxfId="139">
      <pivotArea dataOnly="0" labelOnly="1" outline="0" axis="axisValues" fieldPosition="0"/>
    </format>
    <format dxfId="138">
      <pivotArea type="all" dataOnly="0" outline="0" fieldPosition="0"/>
    </format>
    <format dxfId="137">
      <pivotArea outline="0" collapsedLevelsAreSubtotals="1" fieldPosition="0"/>
    </format>
    <format dxfId="136">
      <pivotArea field="0" type="button" dataOnly="0" labelOnly="1" outline="0"/>
    </format>
    <format dxfId="135">
      <pivotArea dataOnly="0" labelOnly="1" grandRow="1" outline="0" fieldPosition="0"/>
    </format>
    <format dxfId="134">
      <pivotArea dataOnly="0" labelOnly="1" outline="0" axis="axisValues" fieldPosition="0"/>
    </format>
    <format dxfId="133">
      <pivotArea dataOnly="0" labelOnly="1" outline="0" axis="axisValues" fieldPosition="0"/>
    </format>
    <format dxfId="132">
      <pivotArea dataOnly="0" labelOnly="1" outline="0" axis="axisValues" fieldPosition="0"/>
    </format>
    <format dxfId="131">
      <pivotArea dataOnly="0" labelOnly="1" outline="0" axis="axisValues" fieldPosition="0"/>
    </format>
    <format dxfId="130">
      <pivotArea field="0" type="button" dataOnly="0" labelOnly="1" outline="0"/>
    </format>
    <format dxfId="129">
      <pivotArea field="0" type="button" dataOnly="0" labelOnly="1" outline="0"/>
    </format>
    <format dxfId="128">
      <pivotArea type="all" dataOnly="0" outline="0" fieldPosition="0"/>
    </format>
    <format dxfId="127">
      <pivotArea outline="0" collapsedLevelsAreSubtotals="1" fieldPosition="0"/>
    </format>
    <format dxfId="126">
      <pivotArea field="0" type="button" dataOnly="0" labelOnly="1" outline="0"/>
    </format>
    <format dxfId="125">
      <pivotArea dataOnly="0" labelOnly="1" grandRow="1" outline="0" fieldPosition="0"/>
    </format>
    <format dxfId="124">
      <pivotArea dataOnly="0" labelOnly="1" outline="0" axis="axisValues" fieldPosition="0"/>
    </format>
    <format dxfId="123">
      <pivotArea field="0" type="button" dataOnly="0" labelOnly="1" outline="0"/>
    </format>
    <format dxfId="122">
      <pivotArea dataOnly="0" labelOnly="1" outline="0" axis="axisValues" fieldPosition="0"/>
    </format>
    <format dxfId="121">
      <pivotArea field="0" type="button" dataOnly="0" labelOnly="1" outline="0"/>
    </format>
    <format dxfId="120">
      <pivotArea dataOnly="0" labelOnly="1" outline="0" axis="axisValues" fieldPosition="0"/>
    </format>
    <format dxfId="119">
      <pivotArea grandRow="1" outline="0" collapsedLevelsAreSubtotals="1" fieldPosition="0"/>
    </format>
    <format dxfId="118">
      <pivotArea dataOnly="0" labelOnly="1" grandRow="1" outline="0" fieldPosition="0"/>
    </format>
    <format dxfId="117">
      <pivotArea field="1" type="button" dataOnly="0" labelOnly="1" outline="0" axis="axisRow" fieldPosition="0"/>
    </format>
    <format dxfId="116">
      <pivotArea dataOnly="0" labelOnly="1" outline="0" axis="axisValues" fieldPosition="0"/>
    </format>
    <format dxfId="115">
      <pivotArea dataOnly="0" labelOnly="1" outline="0" axis="axisValues" fieldPosition="0"/>
    </format>
    <format dxfId="114">
      <pivotArea dataOnly="0" labelOnly="1" fieldPosition="0">
        <references count="1">
          <reference field="1" count="0"/>
        </references>
      </pivotArea>
    </format>
    <format dxfId="113">
      <pivotArea collapsedLevelsAreSubtotals="1" fieldPosition="0">
        <references count="1">
          <reference field="1" count="0"/>
        </references>
      </pivotArea>
    </format>
    <format dxfId="112">
      <pivotArea field="1" type="button" dataOnly="0" labelOnly="1" outline="0" axis="axisRow" fieldPosition="0"/>
    </format>
    <format dxfId="111">
      <pivotArea dataOnly="0" labelOnly="1" outline="0" axis="axisValues" fieldPosition="0"/>
    </format>
    <format dxfId="110">
      <pivotArea field="1" type="button" dataOnly="0" labelOnly="1" outline="0" axis="axisRow" fieldPosition="0"/>
    </format>
    <format dxfId="109">
      <pivotArea dataOnly="0" labelOnly="1" outline="0" axis="axisValues" fieldPosition="0"/>
    </format>
    <format dxfId="108">
      <pivotArea grandRow="1" outline="0" collapsedLevelsAreSubtotals="1" fieldPosition="0"/>
    </format>
    <format dxfId="107">
      <pivotArea dataOnly="0" labelOnly="1" grandRow="1" outline="0" fieldPosition="0"/>
    </format>
    <format dxfId="106">
      <pivotArea dataOnly="0" labelOnly="1" fieldPosition="0">
        <references count="1">
          <reference field="1" count="1">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B00-000002000000}" name="Kontingenční tabulka11" cacheId="1"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D32:E42" firstHeaderRow="1" firstDataRow="1" firstDataCol="1"/>
  <pivotFields count="3">
    <pivotField showAll="0"/>
    <pivotField axis="axisRow" dataField="1" showAll="0">
      <items count="10">
        <item x="4"/>
        <item x="2"/>
        <item x="3"/>
        <item x="7"/>
        <item x="0"/>
        <item x="5"/>
        <item x="6"/>
        <item x="8"/>
        <item x="1"/>
        <item t="default"/>
      </items>
    </pivotField>
    <pivotField showAll="0"/>
  </pivotFields>
  <rowFields count="1">
    <field x="1"/>
  </rowFields>
  <rowItems count="10">
    <i>
      <x/>
    </i>
    <i>
      <x v="1"/>
    </i>
    <i>
      <x v="2"/>
    </i>
    <i>
      <x v="3"/>
    </i>
    <i>
      <x v="4"/>
    </i>
    <i>
      <x v="5"/>
    </i>
    <i>
      <x v="6"/>
    </i>
    <i>
      <x v="7"/>
    </i>
    <i>
      <x v="8"/>
    </i>
    <i t="grand">
      <x/>
    </i>
  </rowItems>
  <colItems count="1">
    <i/>
  </colItems>
  <dataFields count="1">
    <dataField name="Počet z Hodnoty rizika - integrita (B)" fld="1" subtotal="count" baseField="0" baseItem="0"/>
  </dataFields>
  <formats count="34">
    <format dxfId="177">
      <pivotArea type="all" dataOnly="0" outline="0" fieldPosition="0"/>
    </format>
    <format dxfId="176">
      <pivotArea outline="0" collapsedLevelsAreSubtotals="1" fieldPosition="0"/>
    </format>
    <format dxfId="175">
      <pivotArea dataOnly="0" labelOnly="1" grandRow="1" outline="0" fieldPosition="0"/>
    </format>
    <format dxfId="174">
      <pivotArea dataOnly="0" labelOnly="1" outline="0" axis="axisValues" fieldPosition="0"/>
    </format>
    <format dxfId="173">
      <pivotArea type="all" dataOnly="0" outline="0" fieldPosition="0"/>
    </format>
    <format dxfId="172">
      <pivotArea outline="0" collapsedLevelsAreSubtotals="1" fieldPosition="0"/>
    </format>
    <format dxfId="171">
      <pivotArea dataOnly="0" labelOnly="1" grandRow="1" outline="0" fieldPosition="0"/>
    </format>
    <format dxfId="170">
      <pivotArea dataOnly="0" labelOnly="1" outline="0" axis="axisValues" fieldPosition="0"/>
    </format>
    <format dxfId="169">
      <pivotArea dataOnly="0" labelOnly="1" outline="0" axis="axisValues" fieldPosition="0"/>
    </format>
    <format dxfId="168">
      <pivotArea dataOnly="0" labelOnly="1" outline="0" axis="axisValues" fieldPosition="0"/>
    </format>
    <format dxfId="167">
      <pivotArea dataOnly="0" labelOnly="1" outline="0" axis="axisValues" fieldPosition="0"/>
    </format>
    <format dxfId="166">
      <pivotArea type="all" dataOnly="0" outline="0" fieldPosition="0"/>
    </format>
    <format dxfId="165">
      <pivotArea outline="0" collapsedLevelsAreSubtotals="1" fieldPosition="0"/>
    </format>
    <format dxfId="164">
      <pivotArea dataOnly="0" labelOnly="1" grandRow="1" outline="0" fieldPosition="0"/>
    </format>
    <format dxfId="163">
      <pivotArea dataOnly="0" labelOnly="1" outline="0" axis="axisValues" fieldPosition="0"/>
    </format>
    <format dxfId="162">
      <pivotArea type="all" dataOnly="0" outline="0" fieldPosition="0"/>
    </format>
    <format dxfId="161">
      <pivotArea outline="0" collapsedLevelsAreSubtotals="1" fieldPosition="0"/>
    </format>
    <format dxfId="160">
      <pivotArea dataOnly="0" labelOnly="1" grandRow="1" outline="0" fieldPosition="0"/>
    </format>
    <format dxfId="159">
      <pivotArea dataOnly="0" labelOnly="1" outline="0" axis="axisValues" fieldPosition="0"/>
    </format>
    <format dxfId="158">
      <pivotArea collapsedLevelsAreSubtotals="1" fieldPosition="0">
        <references count="1">
          <reference field="1" count="0"/>
        </references>
      </pivotArea>
    </format>
    <format dxfId="157">
      <pivotArea dataOnly="0" labelOnly="1" fieldPosition="0">
        <references count="1">
          <reference field="1" count="0"/>
        </references>
      </pivotArea>
    </format>
    <format dxfId="156">
      <pivotArea field="1" type="button" dataOnly="0" labelOnly="1" outline="0" axis="axisRow" fieldPosition="0"/>
    </format>
    <format dxfId="155">
      <pivotArea dataOnly="0" labelOnly="1" outline="0" axis="axisValues" fieldPosition="0"/>
    </format>
    <format dxfId="154">
      <pivotArea grandRow="1" outline="0" collapsedLevelsAreSubtotals="1" fieldPosition="0"/>
    </format>
    <format dxfId="153">
      <pivotArea dataOnly="0" labelOnly="1" grandRow="1" outline="0" fieldPosition="0"/>
    </format>
    <format dxfId="152">
      <pivotArea outline="0" collapsedLevelsAreSubtotals="1" fieldPosition="0"/>
    </format>
    <format dxfId="151">
      <pivotArea outline="0" collapsedLevelsAreSubtotals="1" fieldPosition="0"/>
    </format>
    <format dxfId="150">
      <pivotArea dataOnly="0" labelOnly="1" fieldPosition="0">
        <references count="1">
          <reference field="1" count="0"/>
        </references>
      </pivotArea>
    </format>
    <format dxfId="149">
      <pivotArea dataOnly="0" labelOnly="1" grandRow="1" outline="0" fieldPosition="0"/>
    </format>
    <format dxfId="148">
      <pivotArea field="1" type="button" dataOnly="0" labelOnly="1" outline="0" axis="axisRow" fieldPosition="0"/>
    </format>
    <format dxfId="147">
      <pivotArea dataOnly="0" labelOnly="1" outline="0" axis="axisValues" fieldPosition="0"/>
    </format>
    <format dxfId="146">
      <pivotArea dataOnly="0" grandRow="1" axis="axisRow" fieldPosition="0"/>
    </format>
    <format dxfId="145">
      <pivotArea field="1" type="button" dataOnly="0" labelOnly="1" outline="0" axis="axisRow" fieldPosition="0"/>
    </format>
    <format dxfId="14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Kontingenční tabulka1" cacheId="0"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A2:B10" firstHeaderRow="1" firstDataRow="1" firstDataCol="1"/>
  <pivotFields count="3">
    <pivotField axis="axisRow" dataField="1" showAll="0">
      <items count="9">
        <item x="6"/>
        <item x="3"/>
        <item x="4"/>
        <item x="0"/>
        <item x="5"/>
        <item x="1"/>
        <item x="7"/>
        <item h="1" x="2"/>
        <item t="default"/>
      </items>
    </pivotField>
    <pivotField showAll="0"/>
    <pivotField showAll="0"/>
  </pivotFields>
  <rowFields count="1">
    <field x="0"/>
  </rowFields>
  <rowItems count="8">
    <i>
      <x/>
    </i>
    <i>
      <x v="1"/>
    </i>
    <i>
      <x v="2"/>
    </i>
    <i>
      <x v="3"/>
    </i>
    <i>
      <x v="4"/>
    </i>
    <i>
      <x v="5"/>
    </i>
    <i>
      <x v="6"/>
    </i>
    <i t="grand">
      <x/>
    </i>
  </rowItems>
  <colItems count="1">
    <i/>
  </colItems>
  <dataFields count="1">
    <dataField name="Počet z Hodnoty rizika - dostupnost" fld="0" subtotal="count" baseField="0" baseItem="0"/>
  </dataFields>
  <formats count="39">
    <format dxfId="216">
      <pivotArea type="all" dataOnly="0" outline="0" fieldPosition="0"/>
    </format>
    <format dxfId="215">
      <pivotArea outline="0" collapsedLevelsAreSubtotals="1" fieldPosition="0"/>
    </format>
    <format dxfId="214">
      <pivotArea field="0" type="button" dataOnly="0" labelOnly="1" outline="0" axis="axisRow" fieldPosition="0"/>
    </format>
    <format dxfId="213">
      <pivotArea dataOnly="0" labelOnly="1" fieldPosition="0">
        <references count="1">
          <reference field="0" count="0"/>
        </references>
      </pivotArea>
    </format>
    <format dxfId="212">
      <pivotArea dataOnly="0" labelOnly="1" grandRow="1" outline="0" fieldPosition="0"/>
    </format>
    <format dxfId="211">
      <pivotArea dataOnly="0" labelOnly="1" outline="0" axis="axisValues" fieldPosition="0"/>
    </format>
    <format dxfId="210">
      <pivotArea type="all" dataOnly="0" outline="0" fieldPosition="0"/>
    </format>
    <format dxfId="209">
      <pivotArea outline="0" collapsedLevelsAreSubtotals="1" fieldPosition="0"/>
    </format>
    <format dxfId="208">
      <pivotArea field="0" type="button" dataOnly="0" labelOnly="1" outline="0" axis="axisRow" fieldPosition="0"/>
    </format>
    <format dxfId="207">
      <pivotArea dataOnly="0" labelOnly="1" fieldPosition="0">
        <references count="1">
          <reference field="0" count="0"/>
        </references>
      </pivotArea>
    </format>
    <format dxfId="206">
      <pivotArea dataOnly="0" labelOnly="1" grandRow="1" outline="0" fieldPosition="0"/>
    </format>
    <format dxfId="205">
      <pivotArea dataOnly="0" labelOnly="1" outline="0" axis="axisValues" fieldPosition="0"/>
    </format>
    <format dxfId="204">
      <pivotArea dataOnly="0" labelOnly="1" outline="0" axis="axisValues" fieldPosition="0"/>
    </format>
    <format dxfId="203">
      <pivotArea dataOnly="0" labelOnly="1" outline="0" axis="axisValues" fieldPosition="0"/>
    </format>
    <format dxfId="202">
      <pivotArea dataOnly="0" labelOnly="1" outline="0" axis="axisValues" fieldPosition="0"/>
    </format>
    <format dxfId="201">
      <pivotArea field="0" type="button" dataOnly="0" labelOnly="1" outline="0" axis="axisRow" fieldPosition="0"/>
    </format>
    <format dxfId="200">
      <pivotArea field="0" type="button" dataOnly="0" labelOnly="1" outline="0" axis="axisRow" fieldPosition="0"/>
    </format>
    <format dxfId="199">
      <pivotArea collapsedLevelsAreSubtotals="1" fieldPosition="0">
        <references count="1">
          <reference field="0" count="0"/>
        </references>
      </pivotArea>
    </format>
    <format dxfId="198">
      <pivotArea type="all" dataOnly="0" outline="0" fieldPosition="0"/>
    </format>
    <format dxfId="197">
      <pivotArea outline="0" collapsedLevelsAreSubtotals="1" fieldPosition="0"/>
    </format>
    <format dxfId="196">
      <pivotArea field="0" type="button" dataOnly="0" labelOnly="1" outline="0" axis="axisRow" fieldPosition="0"/>
    </format>
    <format dxfId="195">
      <pivotArea dataOnly="0" labelOnly="1" fieldPosition="0">
        <references count="1">
          <reference field="0" count="0"/>
        </references>
      </pivotArea>
    </format>
    <format dxfId="194">
      <pivotArea dataOnly="0" labelOnly="1" grandRow="1" outline="0" fieldPosition="0"/>
    </format>
    <format dxfId="193">
      <pivotArea dataOnly="0" labelOnly="1" outline="0" axis="axisValues" fieldPosition="0"/>
    </format>
    <format dxfId="192">
      <pivotArea field="0" type="button" dataOnly="0" labelOnly="1" outline="0" axis="axisRow" fieldPosition="0"/>
    </format>
    <format dxfId="191">
      <pivotArea dataOnly="0" labelOnly="1" outline="0" axis="axisValues" fieldPosition="0"/>
    </format>
    <format dxfId="190">
      <pivotArea field="0" type="button" dataOnly="0" labelOnly="1" outline="0" axis="axisRow" fieldPosition="0"/>
    </format>
    <format dxfId="189">
      <pivotArea dataOnly="0" labelOnly="1" outline="0" axis="axisValues" fieldPosition="0"/>
    </format>
    <format dxfId="188">
      <pivotArea grandRow="1" outline="0" collapsedLevelsAreSubtotals="1" fieldPosition="0"/>
    </format>
    <format dxfId="187">
      <pivotArea dataOnly="0" labelOnly="1" grandRow="1" outline="0" fieldPosition="0"/>
    </format>
    <format dxfId="186">
      <pivotArea dataOnly="0" labelOnly="1" fieldPosition="0">
        <references count="1">
          <reference field="0" count="7">
            <x v="0"/>
            <x v="1"/>
            <x v="2"/>
            <x v="3"/>
            <x v="4"/>
            <x v="5"/>
            <x v="6"/>
          </reference>
        </references>
      </pivotArea>
    </format>
    <format dxfId="185">
      <pivotArea dataOnly="0" labelOnly="1" fieldPosition="0">
        <references count="1">
          <reference field="0" count="7">
            <x v="0"/>
            <x v="1"/>
            <x v="2"/>
            <x v="3"/>
            <x v="4"/>
            <x v="5"/>
            <x v="6"/>
          </reference>
        </references>
      </pivotArea>
    </format>
    <format dxfId="184">
      <pivotArea field="0" type="button" dataOnly="0" labelOnly="1" outline="0" axis="axisRow" fieldPosition="0"/>
    </format>
    <format dxfId="183">
      <pivotArea dataOnly="0" labelOnly="1" outline="0" axis="axisValues" fieldPosition="0"/>
    </format>
    <format dxfId="182">
      <pivotArea field="0" type="button" dataOnly="0" labelOnly="1" outline="0" axis="axisRow" fieldPosition="0"/>
    </format>
    <format dxfId="181">
      <pivotArea dataOnly="0" labelOnly="1" outline="0" axis="axisValues" fieldPosition="0"/>
    </format>
    <format dxfId="180">
      <pivotArea grandRow="1" outline="0" collapsedLevelsAreSubtotals="1" fieldPosition="0"/>
    </format>
    <format dxfId="179">
      <pivotArea dataOnly="0" labelOnly="1" grandRow="1" outline="0" fieldPosition="0"/>
    </format>
    <format dxfId="178">
      <pivotArea dataOnly="0" labelOnly="1" fieldPosition="0">
        <references count="1">
          <reference field="0"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B00-000005000000}" name="Kontingenční tabulka3" cacheId="0"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G2:H10" firstHeaderRow="1" firstDataRow="1" firstDataCol="1"/>
  <pivotFields count="3">
    <pivotField showAll="0">
      <items count="9">
        <item x="6"/>
        <item x="3"/>
        <item x="4"/>
        <item x="0"/>
        <item x="5"/>
        <item x="1"/>
        <item x="7"/>
        <item x="2"/>
        <item t="default"/>
      </items>
    </pivotField>
    <pivotField showAll="0"/>
    <pivotField axis="axisRow" dataField="1" showAll="0">
      <items count="9">
        <item x="6"/>
        <item x="2"/>
        <item x="4"/>
        <item x="0"/>
        <item x="5"/>
        <item x="1"/>
        <item x="7"/>
        <item h="1" x="3"/>
        <item t="default"/>
      </items>
    </pivotField>
  </pivotFields>
  <rowFields count="1">
    <field x="2"/>
  </rowFields>
  <rowItems count="8">
    <i>
      <x/>
    </i>
    <i>
      <x v="1"/>
    </i>
    <i>
      <x v="2"/>
    </i>
    <i>
      <x v="3"/>
    </i>
    <i>
      <x v="4"/>
    </i>
    <i>
      <x v="5"/>
    </i>
    <i>
      <x v="6"/>
    </i>
    <i t="grand">
      <x/>
    </i>
  </rowItems>
  <colItems count="1">
    <i/>
  </colItems>
  <dataFields count="1">
    <dataField name="Počet z Hodnota rizika - integrita" fld="2" subtotal="count" baseField="0" baseItem="0"/>
  </dataFields>
  <formats count="36">
    <format dxfId="252">
      <pivotArea type="all" dataOnly="0" outline="0" fieldPosition="0"/>
    </format>
    <format dxfId="251">
      <pivotArea outline="0" collapsedLevelsAreSubtotals="1" fieldPosition="0"/>
    </format>
    <format dxfId="250">
      <pivotArea field="0" type="button" dataOnly="0" labelOnly="1" outline="0"/>
    </format>
    <format dxfId="249">
      <pivotArea dataOnly="0" labelOnly="1" grandRow="1" outline="0" fieldPosition="0"/>
    </format>
    <format dxfId="248">
      <pivotArea dataOnly="0" labelOnly="1" outline="0" axis="axisValues" fieldPosition="0"/>
    </format>
    <format dxfId="247">
      <pivotArea type="all" dataOnly="0" outline="0" fieldPosition="0"/>
    </format>
    <format dxfId="246">
      <pivotArea outline="0" collapsedLevelsAreSubtotals="1" fieldPosition="0"/>
    </format>
    <format dxfId="245">
      <pivotArea field="0" type="button" dataOnly="0" labelOnly="1" outline="0"/>
    </format>
    <format dxfId="244">
      <pivotArea dataOnly="0" labelOnly="1" grandRow="1" outline="0" fieldPosition="0"/>
    </format>
    <format dxfId="243">
      <pivotArea dataOnly="0" labelOnly="1" outline="0" axis="axisValues" fieldPosition="0"/>
    </format>
    <format dxfId="242">
      <pivotArea dataOnly="0" labelOnly="1" outline="0" axis="axisValues" fieldPosition="0"/>
    </format>
    <format dxfId="241">
      <pivotArea dataOnly="0" labelOnly="1" outline="0" axis="axisValues" fieldPosition="0"/>
    </format>
    <format dxfId="240">
      <pivotArea dataOnly="0" labelOnly="1" outline="0" axis="axisValues" fieldPosition="0"/>
    </format>
    <format dxfId="239">
      <pivotArea field="0" type="button" dataOnly="0" labelOnly="1" outline="0"/>
    </format>
    <format dxfId="238">
      <pivotArea field="0" type="button" dataOnly="0" labelOnly="1" outline="0"/>
    </format>
    <format dxfId="237">
      <pivotArea type="all" dataOnly="0" outline="0" fieldPosition="0"/>
    </format>
    <format dxfId="236">
      <pivotArea outline="0" collapsedLevelsAreSubtotals="1" fieldPosition="0"/>
    </format>
    <format dxfId="235">
      <pivotArea field="0" type="button" dataOnly="0" labelOnly="1" outline="0"/>
    </format>
    <format dxfId="234">
      <pivotArea dataOnly="0" labelOnly="1" grandRow="1" outline="0" fieldPosition="0"/>
    </format>
    <format dxfId="233">
      <pivotArea dataOnly="0" labelOnly="1" outline="0" axis="axisValues" fieldPosition="0"/>
    </format>
    <format dxfId="232">
      <pivotArea field="0" type="button" dataOnly="0" labelOnly="1" outline="0"/>
    </format>
    <format dxfId="231">
      <pivotArea dataOnly="0" labelOnly="1" outline="0" axis="axisValues" fieldPosition="0"/>
    </format>
    <format dxfId="230">
      <pivotArea field="0" type="button" dataOnly="0" labelOnly="1" outline="0"/>
    </format>
    <format dxfId="229">
      <pivotArea dataOnly="0" labelOnly="1" outline="0" axis="axisValues" fieldPosition="0"/>
    </format>
    <format dxfId="228">
      <pivotArea grandRow="1" outline="0" collapsedLevelsAreSubtotals="1" fieldPosition="0"/>
    </format>
    <format dxfId="227">
      <pivotArea dataOnly="0" labelOnly="1" grandRow="1" outline="0" fieldPosition="0"/>
    </format>
    <format dxfId="226">
      <pivotArea dataOnly="0" labelOnly="1" fieldPosition="0">
        <references count="1">
          <reference field="2" count="0"/>
        </references>
      </pivotArea>
    </format>
    <format dxfId="225">
      <pivotArea field="2" type="button" dataOnly="0" labelOnly="1" outline="0" axis="axisRow" fieldPosition="0"/>
    </format>
    <format dxfId="224">
      <pivotArea dataOnly="0" labelOnly="1" outline="0" axis="axisValues" fieldPosition="0"/>
    </format>
    <format dxfId="223">
      <pivotArea dataOnly="0" labelOnly="1" outline="0" axis="axisValues" fieldPosition="0"/>
    </format>
    <format dxfId="222">
      <pivotArea field="2" type="button" dataOnly="0" labelOnly="1" outline="0" axis="axisRow" fieldPosition="0"/>
    </format>
    <format dxfId="221">
      <pivotArea dataOnly="0" labelOnly="1" outline="0" axis="axisValues" fieldPosition="0"/>
    </format>
    <format dxfId="220">
      <pivotArea field="2" type="button" dataOnly="0" labelOnly="1" outline="0" axis="axisRow" fieldPosition="0"/>
    </format>
    <format dxfId="219">
      <pivotArea dataOnly="0" labelOnly="1" outline="0" axis="axisValues" fieldPosition="0"/>
    </format>
    <format dxfId="218">
      <pivotArea dataOnly="0" grandRow="1" fieldPosition="0"/>
    </format>
    <format dxfId="217">
      <pivotArea dataOnly="0" labelOnly="1" fieldPosition="0">
        <references count="1">
          <reference field="2"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B00-000006000000}" name="Kontingenční tabulka7" cacheId="2"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A18:B25" firstHeaderRow="1" firstDataRow="1" firstDataCol="1"/>
  <pivotFields count="3">
    <pivotField axis="axisRow" dataField="1" showAll="0">
      <items count="8">
        <item x="6"/>
        <item x="3"/>
        <item x="4"/>
        <item x="0"/>
        <item x="5"/>
        <item x="1"/>
        <item h="1" x="2"/>
        <item t="default"/>
      </items>
    </pivotField>
    <pivotField showAll="0"/>
    <pivotField showAll="0"/>
  </pivotFields>
  <rowFields count="1">
    <field x="0"/>
  </rowFields>
  <rowItems count="7">
    <i>
      <x/>
    </i>
    <i>
      <x v="1"/>
    </i>
    <i>
      <x v="2"/>
    </i>
    <i>
      <x v="3"/>
    </i>
    <i>
      <x v="4"/>
    </i>
    <i>
      <x v="5"/>
    </i>
    <i t="grand">
      <x/>
    </i>
  </rowItems>
  <colItems count="1">
    <i/>
  </colItems>
  <dataFields count="1">
    <dataField name="Počet z Hodnoty rizika - dostupnost (A)" fld="0" subtotal="count" baseField="0" baseItem="0"/>
  </dataFields>
  <formats count="43">
    <format dxfId="295">
      <pivotArea type="all" dataOnly="0" outline="0" fieldPosition="0"/>
    </format>
    <format dxfId="294">
      <pivotArea outline="0" collapsedLevelsAreSubtotals="1" fieldPosition="0"/>
    </format>
    <format dxfId="293">
      <pivotArea dataOnly="0" labelOnly="1" grandRow="1" outline="0" fieldPosition="0"/>
    </format>
    <format dxfId="292">
      <pivotArea dataOnly="0" labelOnly="1" outline="0" axis="axisValues" fieldPosition="0"/>
    </format>
    <format dxfId="291">
      <pivotArea type="all" dataOnly="0" outline="0" fieldPosition="0"/>
    </format>
    <format dxfId="290">
      <pivotArea outline="0" collapsedLevelsAreSubtotals="1" fieldPosition="0"/>
    </format>
    <format dxfId="289">
      <pivotArea dataOnly="0" labelOnly="1" grandRow="1" outline="0" fieldPosition="0"/>
    </format>
    <format dxfId="288">
      <pivotArea dataOnly="0" labelOnly="1" outline="0" axis="axisValues" fieldPosition="0"/>
    </format>
    <format dxfId="287">
      <pivotArea dataOnly="0" labelOnly="1" outline="0" axis="axisValues" fieldPosition="0"/>
    </format>
    <format dxfId="286">
      <pivotArea dataOnly="0" labelOnly="1" outline="0" axis="axisValues" fieldPosition="0"/>
    </format>
    <format dxfId="285">
      <pivotArea dataOnly="0" labelOnly="1" outline="0" axis="axisValues" fieldPosition="0"/>
    </format>
    <format dxfId="284">
      <pivotArea type="all" dataOnly="0" outline="0" fieldPosition="0"/>
    </format>
    <format dxfId="283">
      <pivotArea outline="0" collapsedLevelsAreSubtotals="1" fieldPosition="0"/>
    </format>
    <format dxfId="282">
      <pivotArea dataOnly="0" labelOnly="1" grandRow="1" outline="0" fieldPosition="0"/>
    </format>
    <format dxfId="281">
      <pivotArea dataOnly="0" labelOnly="1" outline="0" axis="axisValues" fieldPosition="0"/>
    </format>
    <format dxfId="280">
      <pivotArea type="all" dataOnly="0" outline="0" fieldPosition="0"/>
    </format>
    <format dxfId="279">
      <pivotArea outline="0" collapsedLevelsAreSubtotals="1" fieldPosition="0"/>
    </format>
    <format dxfId="278">
      <pivotArea field="0" type="button" dataOnly="0" labelOnly="1" outline="0" axis="axisRow" fieldPosition="0"/>
    </format>
    <format dxfId="277">
      <pivotArea dataOnly="0" labelOnly="1" fieldPosition="0">
        <references count="1">
          <reference field="0" count="0"/>
        </references>
      </pivotArea>
    </format>
    <format dxfId="276">
      <pivotArea dataOnly="0" labelOnly="1" grandRow="1" outline="0" fieldPosition="0"/>
    </format>
    <format dxfId="275">
      <pivotArea dataOnly="0" labelOnly="1" outline="0" axis="axisValues" fieldPosition="0"/>
    </format>
    <format dxfId="274">
      <pivotArea field="0" type="button" dataOnly="0" labelOnly="1" outline="0" axis="axisRow" fieldPosition="0"/>
    </format>
    <format dxfId="273">
      <pivotArea dataOnly="0" labelOnly="1" outline="0" axis="axisValues" fieldPosition="0"/>
    </format>
    <format dxfId="272">
      <pivotArea grandRow="1" outline="0" collapsedLevelsAreSubtotals="1" fieldPosition="0"/>
    </format>
    <format dxfId="271">
      <pivotArea dataOnly="0" labelOnly="1" grandRow="1" outline="0" fieldPosition="0"/>
    </format>
    <format dxfId="270">
      <pivotArea outline="0" collapsedLevelsAreSubtotals="1" fieldPosition="0"/>
    </format>
    <format dxfId="269">
      <pivotArea field="0" type="button" dataOnly="0" labelOnly="1" outline="0" axis="axisRow" fieldPosition="0"/>
    </format>
    <format dxfId="268">
      <pivotArea dataOnly="0" labelOnly="1" outline="0" axis="axisValues" fieldPosition="0"/>
    </format>
    <format dxfId="267">
      <pivotArea grandRow="1" outline="0" collapsedLevelsAreSubtotals="1" fieldPosition="0"/>
    </format>
    <format dxfId="266">
      <pivotArea dataOnly="0" labelOnly="1" grandRow="1" outline="0" fieldPosition="0"/>
    </format>
    <format dxfId="265">
      <pivotArea dataOnly="0" labelOnly="1" grandRow="1" outline="0" fieldPosition="0"/>
    </format>
    <format dxfId="264">
      <pivotArea grandRow="1" outline="0" collapsedLevelsAreSubtotals="1" fieldPosition="0"/>
    </format>
    <format dxfId="263">
      <pivotArea dataOnly="0" labelOnly="1" grandRow="1" outline="0" fieldPosition="0"/>
    </format>
    <format dxfId="262">
      <pivotArea collapsedLevelsAreSubtotals="1" fieldPosition="0">
        <references count="1">
          <reference field="0" count="1">
            <x v="5"/>
          </reference>
        </references>
      </pivotArea>
    </format>
    <format dxfId="261">
      <pivotArea collapsedLevelsAreSubtotals="1" fieldPosition="0">
        <references count="1">
          <reference field="0" count="1">
            <x v="3"/>
          </reference>
        </references>
      </pivotArea>
    </format>
    <format dxfId="260">
      <pivotArea collapsedLevelsAreSubtotals="1" fieldPosition="0">
        <references count="1">
          <reference field="0" count="1">
            <x v="1"/>
          </reference>
        </references>
      </pivotArea>
    </format>
    <format dxfId="259">
      <pivotArea collapsedLevelsAreSubtotals="1" fieldPosition="0">
        <references count="1">
          <reference field="0" count="1">
            <x v="2"/>
          </reference>
        </references>
      </pivotArea>
    </format>
    <format dxfId="258">
      <pivotArea collapsedLevelsAreSubtotals="1" fieldPosition="0">
        <references count="1">
          <reference field="0" count="1">
            <x v="4"/>
          </reference>
        </references>
      </pivotArea>
    </format>
    <format dxfId="257">
      <pivotArea collapsedLevelsAreSubtotals="1" fieldPosition="0">
        <references count="1">
          <reference field="0" count="1">
            <x v="0"/>
          </reference>
        </references>
      </pivotArea>
    </format>
    <format dxfId="256">
      <pivotArea grandRow="1" outline="0" collapsedLevelsAreSubtotals="1" fieldPosition="0"/>
    </format>
    <format dxfId="255">
      <pivotArea dataOnly="0" labelOnly="1" fieldPosition="0">
        <references count="1">
          <reference field="0" count="0"/>
        </references>
      </pivotArea>
    </format>
    <format dxfId="254">
      <pivotArea field="0" type="button" dataOnly="0" labelOnly="1" outline="0" axis="axisRow" fieldPosition="0"/>
    </format>
    <format dxfId="2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B00-000008000000}" name="Kontingenční tabulka9" cacheId="2" applyNumberFormats="0" applyBorderFormats="0" applyFontFormats="0" applyPatternFormats="0" applyAlignmentFormats="0" applyWidthHeightFormats="1" dataCaption="Hodnoty" updatedVersion="6" minRefreshableVersion="3" useAutoFormatting="1" itemPrintTitles="1" createdVersion="7" indent="0" outline="1" outlineData="1" multipleFieldFilters="0" rowHeaderCaption="Výše rizika">
  <location ref="G18:H25" firstHeaderRow="1" firstDataRow="1" firstDataCol="1"/>
  <pivotFields count="3">
    <pivotField showAll="0">
      <items count="8">
        <item x="6"/>
        <item x="3"/>
        <item x="4"/>
        <item x="0"/>
        <item x="5"/>
        <item x="1"/>
        <item x="2"/>
        <item t="default"/>
      </items>
    </pivotField>
    <pivotField showAll="0"/>
    <pivotField axis="axisRow" dataField="1" showAll="0">
      <items count="8">
        <item x="6"/>
        <item x="2"/>
        <item x="4"/>
        <item x="0"/>
        <item x="5"/>
        <item x="1"/>
        <item h="1" x="3"/>
        <item t="default"/>
      </items>
    </pivotField>
  </pivotFields>
  <rowFields count="1">
    <field x="2"/>
  </rowFields>
  <rowItems count="7">
    <i>
      <x/>
    </i>
    <i>
      <x v="1"/>
    </i>
    <i>
      <x v="2"/>
    </i>
    <i>
      <x v="3"/>
    </i>
    <i>
      <x v="4"/>
    </i>
    <i>
      <x v="5"/>
    </i>
    <i t="grand">
      <x/>
    </i>
  </rowItems>
  <colItems count="1">
    <i/>
  </colItems>
  <dataFields count="1">
    <dataField name="Počet z Hodnota riziky - integrita (A)" fld="2" subtotal="count" baseField="0" baseItem="0"/>
  </dataFields>
  <formats count="36">
    <format dxfId="331">
      <pivotArea type="all" dataOnly="0" outline="0" fieldPosition="0"/>
    </format>
    <format dxfId="330">
      <pivotArea outline="0" collapsedLevelsAreSubtotals="1" fieldPosition="0"/>
    </format>
    <format dxfId="329">
      <pivotArea dataOnly="0" labelOnly="1" grandRow="1" outline="0" fieldPosition="0"/>
    </format>
    <format dxfId="328">
      <pivotArea dataOnly="0" labelOnly="1" outline="0" axis="axisValues" fieldPosition="0"/>
    </format>
    <format dxfId="327">
      <pivotArea type="all" dataOnly="0" outline="0" fieldPosition="0"/>
    </format>
    <format dxfId="326">
      <pivotArea outline="0" collapsedLevelsAreSubtotals="1" fieldPosition="0"/>
    </format>
    <format dxfId="325">
      <pivotArea dataOnly="0" labelOnly="1" grandRow="1" outline="0" fieldPosition="0"/>
    </format>
    <format dxfId="324">
      <pivotArea dataOnly="0" labelOnly="1" outline="0" axis="axisValues" fieldPosition="0"/>
    </format>
    <format dxfId="323">
      <pivotArea dataOnly="0" labelOnly="1" outline="0" axis="axisValues" fieldPosition="0"/>
    </format>
    <format dxfId="322">
      <pivotArea dataOnly="0" labelOnly="1" outline="0" axis="axisValues" fieldPosition="0"/>
    </format>
    <format dxfId="321">
      <pivotArea dataOnly="0" labelOnly="1" outline="0" axis="axisValues" fieldPosition="0"/>
    </format>
    <format dxfId="320">
      <pivotArea type="all" dataOnly="0" outline="0" fieldPosition="0"/>
    </format>
    <format dxfId="319">
      <pivotArea outline="0" collapsedLevelsAreSubtotals="1" fieldPosition="0"/>
    </format>
    <format dxfId="318">
      <pivotArea dataOnly="0" labelOnly="1" grandRow="1" outline="0" fieldPosition="0"/>
    </format>
    <format dxfId="317">
      <pivotArea dataOnly="0" labelOnly="1" outline="0" axis="axisValues" fieldPosition="0"/>
    </format>
    <format dxfId="316">
      <pivotArea type="all" dataOnly="0" outline="0" fieldPosition="0"/>
    </format>
    <format dxfId="315">
      <pivotArea outline="0" collapsedLevelsAreSubtotals="1" fieldPosition="0"/>
    </format>
    <format dxfId="314">
      <pivotArea field="0" type="button" dataOnly="0" labelOnly="1" outline="0"/>
    </format>
    <format dxfId="313">
      <pivotArea dataOnly="0" labelOnly="1" grandRow="1" outline="0" fieldPosition="0"/>
    </format>
    <format dxfId="312">
      <pivotArea dataOnly="0" labelOnly="1" outline="0" axis="axisValues" fieldPosition="0"/>
    </format>
    <format dxfId="311">
      <pivotArea collapsedLevelsAreSubtotals="1" fieldPosition="0">
        <references count="1">
          <reference field="2" count="0"/>
        </references>
      </pivotArea>
    </format>
    <format dxfId="310">
      <pivotArea dataOnly="0" labelOnly="1" fieldPosition="0">
        <references count="1">
          <reference field="2" count="0"/>
        </references>
      </pivotArea>
    </format>
    <format dxfId="309">
      <pivotArea field="2" type="button" dataOnly="0" labelOnly="1" outline="0" axis="axisRow" fieldPosition="0"/>
    </format>
    <format dxfId="308">
      <pivotArea dataOnly="0" labelOnly="1" outline="0" axis="axisValues" fieldPosition="0"/>
    </format>
    <format dxfId="307">
      <pivotArea grandRow="1" outline="0" collapsedLevelsAreSubtotals="1" fieldPosition="0"/>
    </format>
    <format dxfId="306">
      <pivotArea dataOnly="0" labelOnly="1" grandRow="1" outline="0" fieldPosition="0"/>
    </format>
    <format dxfId="305">
      <pivotArea outline="0" collapsedLevelsAreSubtotals="1" fieldPosition="0"/>
    </format>
    <format dxfId="304">
      <pivotArea grandRow="1" outline="0" collapsedLevelsAreSubtotals="1" fieldPosition="0"/>
    </format>
    <format dxfId="303">
      <pivotArea dataOnly="0" labelOnly="1" grandRow="1" outline="0" fieldPosition="0"/>
    </format>
    <format dxfId="302">
      <pivotArea field="2" type="button" dataOnly="0" labelOnly="1" outline="0" axis="axisRow" fieldPosition="0"/>
    </format>
    <format dxfId="301">
      <pivotArea dataOnly="0" labelOnly="1" outline="0" axis="axisValues" fieldPosition="0"/>
    </format>
    <format dxfId="300">
      <pivotArea outline="0" collapsedLevelsAreSubtotals="1" fieldPosition="0"/>
    </format>
    <format dxfId="299">
      <pivotArea dataOnly="0" labelOnly="1" fieldPosition="0">
        <references count="1">
          <reference field="2" count="0"/>
        </references>
      </pivotArea>
    </format>
    <format dxfId="298">
      <pivotArea dataOnly="0" labelOnly="1" grandRow="1" outline="0" fieldPosition="0"/>
    </format>
    <format dxfId="297">
      <pivotArea field="2" type="button" dataOnly="0" labelOnly="1" outline="0" axis="axisRow" fieldPosition="0"/>
    </format>
    <format dxfId="29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ulka5" displayName="Tabulka5" ref="A1:A2" totalsRowShown="0" headerRowDxfId="1110" dataDxfId="1108" headerRowBorderDxfId="1109">
  <autoFilter ref="A1:A2" xr:uid="{00000000-0009-0000-0100-000005000000}"/>
  <tableColumns count="1">
    <tableColumn id="1" xr3:uid="{00000000-0010-0000-0000-000001000000}" name="ID" dataDxfId="1107"/>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ulka4" displayName="Tabulka4" ref="B1:P2" totalsRowShown="0" headerRowDxfId="1106" dataDxfId="1104" headerRowBorderDxfId="1105" tableBorderDxfId="1103">
  <autoFilter ref="B1:P2" xr:uid="{00000000-0009-0000-0100-000004000000}"/>
  <tableColumns count="15">
    <tableColumn id="1" xr3:uid="{00000000-0010-0000-0100-000001000000}" name="Typové primární aktivum" dataDxfId="1102"/>
    <tableColumn id="15" xr3:uid="{00000000-0010-0000-0100-00000F000000}" name="Název" dataDxfId="1101">
      <calculatedColumnFormula>Tabulka5[[#This Row],[ID]]&amp;": "&amp;Tabulka4[[#This Row],[Typové primární aktivum]]</calculatedColumnFormula>
    </tableColumn>
    <tableColumn id="2" xr3:uid="{00000000-0010-0000-0100-000002000000}" name="Kategorie" dataDxfId="1100"/>
    <tableColumn id="3" xr3:uid="{00000000-0010-0000-0100-000003000000}" name="Specifikace" dataDxfId="1099"/>
    <tableColumn id="5" xr3:uid="{00000000-0010-0000-0100-000005000000}" name="Gestor aktiva" dataDxfId="1098"/>
    <tableColumn id="4" xr3:uid="{00000000-0010-0000-0100-000004000000}" name="Garant aktiva" dataDxfId="1097"/>
    <tableColumn id="11" xr3:uid="{00000000-0010-0000-0100-00000B000000}" name="Osobní údaje" dataDxfId="1096"/>
    <tableColumn id="12" xr3:uid="{00000000-0010-0000-0100-00000C000000}" name="Legislativa" dataDxfId="1095"/>
    <tableColumn id="13" xr3:uid="{00000000-0010-0000-0100-00000D000000}" name="Určený IS" dataDxfId="1094"/>
    <tableColumn id="14" xr3:uid="{00000000-0010-0000-0100-00000E000000}" name="Rozsah ISMS" dataDxfId="1093"/>
    <tableColumn id="6" xr3:uid="{00000000-0010-0000-0100-000006000000}" name="Dostupnost" dataDxfId="1092">
      <calculatedColumnFormula>#REF!</calculatedColumnFormula>
    </tableColumn>
    <tableColumn id="7" xr3:uid="{00000000-0010-0000-0100-000007000000}" name="Ztráta" dataDxfId="1091">
      <calculatedColumnFormula>#REF!</calculatedColumnFormula>
    </tableColumn>
    <tableColumn id="9" xr3:uid="{00000000-0010-0000-0100-000009000000}" name="Důvěrnost" dataDxfId="1090"/>
    <tableColumn id="8" xr3:uid="{00000000-0010-0000-0100-000008000000}" name="Integrita" dataDxfId="1089"/>
    <tableColumn id="10" xr3:uid="{00000000-0010-0000-0100-00000A000000}" name="Poznámka" dataDxfId="1088"/>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ulka1" displayName="Tabulka1" ref="A1:K3" totalsRowShown="0" headerRowDxfId="1083" dataDxfId="1081" headerRowBorderDxfId="1082" tableBorderDxfId="1080" totalsRowBorderDxfId="1079">
  <autoFilter ref="A1:K3" xr:uid="{00000000-0009-0000-0100-000001000000}"/>
  <tableColumns count="11">
    <tableColumn id="1" xr3:uid="{00000000-0010-0000-0200-000001000000}" name="ID" dataDxfId="1078"/>
    <tableColumn id="2" xr3:uid="{00000000-0010-0000-0200-000002000000}" name="Kategorie podpůrného aktiva" dataDxfId="1077"/>
    <tableColumn id="3" xr3:uid="{00000000-0010-0000-0200-000003000000}" name="Skupina podpůrného aktiva" dataDxfId="1076"/>
    <tableColumn id="12" xr3:uid="{00000000-0010-0000-0200-00000C000000}" name="Typové podpůrné aktivum" dataDxfId="1075"/>
    <tableColumn id="18" xr3:uid="{00000000-0010-0000-0200-000012000000}" name="Název" dataDxfId="1074">
      <calculatedColumnFormula>Tabulka1[[#This Row],[ID]]&amp;": "&amp;Tabulka1[[#This Row],[Typové podpůrné aktivum]]</calculatedColumnFormula>
    </tableColumn>
    <tableColumn id="4" xr3:uid="{00000000-0010-0000-0200-000004000000}" name="Popis podpůrného aktiva" dataDxfId="1073"/>
    <tableColumn id="7" xr3:uid="{00000000-0010-0000-0200-000007000000}" name="Dostupnost" dataDxfId="1072">
      <calculatedColumnFormula>IF('Hodnoty podpůrných aktiv'!#REF!&lt;5,1,IF(AND('Hodnoty podpůrných aktiv'!#REF!&lt;9,'Hodnoty podpůrných aktiv'!#REF!&gt;4),2,IF(AND('Hodnoty podpůrných aktiv'!#REF!&lt;13,'Hodnoty podpůrných aktiv'!#REF!&gt;8),3,4)))</calculatedColumnFormula>
    </tableColumn>
    <tableColumn id="8" xr3:uid="{00000000-0010-0000-0200-000008000000}" name="Ztráta" dataDxfId="1071">
      <calculatedColumnFormula>IF('Hodnoty podpůrných aktiv'!#REF!&lt;5,1,IF(AND('Hodnoty podpůrných aktiv'!#REF!&lt;9,'Hodnoty podpůrných aktiv'!#REF!&gt;4),2,IF(AND('Hodnoty podpůrných aktiv'!#REF!&lt;13,'Hodnoty podpůrných aktiv'!#REF!&gt;8),3,4)))</calculatedColumnFormula>
    </tableColumn>
    <tableColumn id="9" xr3:uid="{00000000-0010-0000-0200-000009000000}" name="Důvěrnost" dataDxfId="1070">
      <calculatedColumnFormula>IF('Hodnoty podpůrných aktiv'!#REF!&lt;5,1,IF(AND('Hodnoty podpůrných aktiv'!#REF!&lt;9,'Hodnoty podpůrných aktiv'!#REF!&gt;4),2,IF(AND('Hodnoty podpůrných aktiv'!#REF!&lt;13,'Hodnoty podpůrných aktiv'!#REF!&gt;8),3,4)))</calculatedColumnFormula>
    </tableColumn>
    <tableColumn id="10" xr3:uid="{00000000-0010-0000-0200-00000A000000}" name="Integrita" dataDxfId="1069">
      <calculatedColumnFormula>IF('Hodnoty podpůrných aktiv'!#REF!&lt;5,1,IF(AND('Hodnoty podpůrných aktiv'!#REF!&lt;9,'Hodnoty podpůrných aktiv'!#REF!&gt;4),2,IF(AND('Hodnoty podpůrných aktiv'!#REF!&lt;13,'Hodnoty podpůrných aktiv'!#REF!&gt;8),3,4)))</calculatedColumnFormula>
    </tableColumn>
    <tableColumn id="11" xr3:uid="{00000000-0010-0000-0200-00000B000000}" name="Poznámka" dataDxfId="106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ulka2" displayName="Tabulka2" ref="A2:AK212" totalsRowShown="0" headerRowDxfId="409" dataDxfId="407" headerRowBorderDxfId="408" tableBorderDxfId="406" totalsRowBorderDxfId="405">
  <autoFilter ref="A2:AK212" xr:uid="{00000000-0009-0000-0100-000002000000}"/>
  <tableColumns count="37">
    <tableColumn id="1" xr3:uid="{00000000-0010-0000-0300-000001000000}" name="ID" dataDxfId="404"/>
    <tableColumn id="2" xr3:uid="{00000000-0010-0000-0300-000002000000}" name="Aktivum" dataDxfId="403"/>
    <tableColumn id="4" xr3:uid="{00000000-0010-0000-0300-000004000000}" name="Hodnota dopadu - dostupnost" dataDxfId="402">
      <calculatedColumnFormula>'Katalog podpůrných aktiv'!$G$2</calculatedColumnFormula>
    </tableColumn>
    <tableColumn id="11" xr3:uid="{00000000-0010-0000-0300-00000B000000}" name="Hodnota dopadu - důvěrnost" dataDxfId="401">
      <calculatedColumnFormula>'Katalog podpůrných aktiv'!$I$2</calculatedColumnFormula>
    </tableColumn>
    <tableColumn id="3" xr3:uid="{00000000-0010-0000-0300-000003000000}" name="Hodnota dopadu - integrita" dataDxfId="400">
      <calculatedColumnFormula>'Katalog podpůrných aktiv'!J2</calculatedColumnFormula>
    </tableColumn>
    <tableColumn id="5" xr3:uid="{00000000-0010-0000-0300-000005000000}" name="Zranitelnost" dataDxfId="399"/>
    <tableColumn id="6" xr3:uid="{00000000-0010-0000-0300-000006000000}" name="Hodnota zranitelnosti" dataDxfId="398"/>
    <tableColumn id="7" xr3:uid="{00000000-0010-0000-0300-000007000000}" name="Hrozba" dataDxfId="397"/>
    <tableColumn id="8" xr3:uid="{00000000-0010-0000-0300-000008000000}" name="Hodnota hrozby" dataDxfId="396"/>
    <tableColumn id="13" xr3:uid="{00000000-0010-0000-0300-00000D000000}" name="Hodnota rizika - dostupnost" dataDxfId="395">
      <calculatedColumnFormula>Tabulka2[[#This Row],[Hodnota dopadu - dostupnost]]*Tabulka2[[#This Row],[Hodnota zranitelnosti]]*Tabulka2[[#This Row],[Hodnota hrozby]]</calculatedColumnFormula>
    </tableColumn>
    <tableColumn id="9" xr3:uid="{00000000-0010-0000-0300-000009000000}" name="Hodnota rizika - důvěrnost" dataDxfId="394">
      <calculatedColumnFormula>Tabulka2[[#This Row],[Hodnota dopadu - důvěrnost]]*Tabulka2[[#This Row],[Hodnota zranitelnosti]]*Tabulka2[[#This Row],[Hodnota hrozby]]</calculatedColumnFormula>
    </tableColumn>
    <tableColumn id="12" xr3:uid="{00000000-0010-0000-0300-00000C000000}" name="Hodnota rizika - integrita" dataDxfId="393">
      <calculatedColumnFormula>Tabulka2[[#This Row],[Hodnota dopadu - integrita]]*Tabulka2[[#This Row],[Hodnota zranitelnosti]]*Tabulka2[[#This Row],[Hodnota hrozby]]</calculatedColumnFormula>
    </tableColumn>
    <tableColumn id="10" xr3:uid="{00000000-0010-0000-0300-00000A000000}" name="Způsob zvládání rizika" dataDxfId="392"/>
    <tableColumn id="14" xr3:uid="{00000000-0010-0000-0300-00000E000000}" name="Komentář" dataDxfId="391"/>
    <tableColumn id="34" xr3:uid="{00000000-0010-0000-0300-000022000000}" name="Opatření" dataDxfId="390"/>
    <tableColumn id="46" xr3:uid="{00000000-0010-0000-0300-00002E000000}" name="A" dataDxfId="389"/>
    <tableColumn id="16" xr3:uid="{00000000-0010-0000-0300-000010000000}" name="Hodnota dopadu - dostupnost (A)" dataDxfId="388"/>
    <tableColumn id="17" xr3:uid="{00000000-0010-0000-0300-000011000000}" name="Hodnota dopadu - důvěrnost (A)" dataDxfId="387"/>
    <tableColumn id="15" xr3:uid="{00000000-0010-0000-0300-00000F000000}" name="Hodnota dopadu - integrita (A)" dataDxfId="386"/>
    <tableColumn id="18" xr3:uid="{00000000-0010-0000-0300-000012000000}" name="Hodnota zranitelnosti (A)" dataDxfId="385"/>
    <tableColumn id="19" xr3:uid="{00000000-0010-0000-0300-000013000000}" name="Hodnota hrozby (A)" dataDxfId="384"/>
    <tableColumn id="21" xr3:uid="{00000000-0010-0000-0300-000015000000}" name="Hodnota rizika - dostupnost (A)" dataDxfId="383">
      <calculatedColumnFormula>Tabulka2[[#This Row],[Hodnota dopadu - dostupnost (A)]]*Tabulka2[[#This Row],[Hodnota zranitelnosti (A)]]*Tabulka2[[#This Row],[Hodnota hrozby (A)]]</calculatedColumnFormula>
    </tableColumn>
    <tableColumn id="22" xr3:uid="{00000000-0010-0000-0300-000016000000}" name="Hodnota rizika - důvěrnost (A)" dataDxfId="382">
      <calculatedColumnFormula>Tabulka2[[#This Row],[Hodnota dopadu - důvěrnost (A)]]*Tabulka2[[#This Row],[Hodnota zranitelnosti (A)]]*Tabulka2[[#This Row],[Hodnota hrozby (A)]]</calculatedColumnFormula>
    </tableColumn>
    <tableColumn id="20" xr3:uid="{00000000-0010-0000-0300-000014000000}" name="Hodnota rizika - integrita (A)" dataDxfId="381">
      <calculatedColumnFormula>Tabulka2[[#This Row],[Hodnota dopadu - integrita (A)]]*Tabulka2[[#This Row],[Hodnota zranitelnosti (A)]]*Tabulka2[[#This Row],[Hodnota hrozby (A)]]</calculatedColumnFormula>
    </tableColumn>
    <tableColumn id="35" xr3:uid="{00000000-0010-0000-0300-000023000000}" name="Způsob zvládání rizika (A)" dataDxfId="380"/>
    <tableColumn id="24" xr3:uid="{00000000-0010-0000-0300-000018000000}" name="Komentář (A)" dataDxfId="379"/>
    <tableColumn id="47" xr3:uid="{00000000-0010-0000-0300-00002F000000}" name="B" dataDxfId="378"/>
    <tableColumn id="23" xr3:uid="{00000000-0010-0000-0300-000017000000}" name="Hodnota dopadu - dostupnost (B)" dataDxfId="377"/>
    <tableColumn id="25" xr3:uid="{00000000-0010-0000-0300-000019000000}" name="Hodnota dopadu - důvěrnost (B)" dataDxfId="376"/>
    <tableColumn id="26" xr3:uid="{00000000-0010-0000-0300-00001A000000}" name="Hodnota dopadu - integrita (B)" dataDxfId="375"/>
    <tableColumn id="27" xr3:uid="{00000000-0010-0000-0300-00001B000000}" name="Hodnota zranitelnosti (B)" dataDxfId="374"/>
    <tableColumn id="28" xr3:uid="{00000000-0010-0000-0300-00001C000000}" name="Hodnota hrozby (B)" dataDxfId="373"/>
    <tableColumn id="29" xr3:uid="{00000000-0010-0000-0300-00001D000000}" name="Hodnota rizika - důvěrnost (B)" dataDxfId="372">
      <calculatedColumnFormula>Tabulka2[[#This Row],[Hodnota dopadu - dostupnost (B)]]*Tabulka2[[#This Row],[Hodnota zranitelnosti (B)]]*Tabulka2[[#This Row],[Hodnota hrozby (B)]]</calculatedColumnFormula>
    </tableColumn>
    <tableColumn id="30" xr3:uid="{00000000-0010-0000-0300-00001E000000}" name="Hodnota rizika - integrita (B)" dataDxfId="371">
      <calculatedColumnFormula>Tabulka2[[#This Row],[Hodnota dopadu - důvěrnost (B)]]*Tabulka2[[#This Row],[Hodnota zranitelnosti (B)]]*Tabulka2[[#This Row],[Hodnota hrozby (B)]]</calculatedColumnFormula>
    </tableColumn>
    <tableColumn id="31" xr3:uid="{00000000-0010-0000-0300-00001F000000}" name="Hodnota rizika - dostupnost (B)" dataDxfId="370">
      <calculatedColumnFormula>Tabulka2[[#This Row],[Hodnota dopadu - integrita (B)]]*Tabulka2[[#This Row],[Hodnota zranitelnosti (B)]]*Tabulka2[[#This Row],[Hodnota hrozby (B)]]</calculatedColumnFormula>
    </tableColumn>
    <tableColumn id="32" xr3:uid="{00000000-0010-0000-0300-000020000000}" name="Způsob zvládání rizika (B)" dataDxfId="369"/>
    <tableColumn id="33" xr3:uid="{00000000-0010-0000-0300-000021000000}" name="Komentář (B)" dataDxfId="368"/>
  </tableColumns>
  <tableStyleInfo name="TableStyleMedium4"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printerSettings" Target="../printerSettings/printerSettings9.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election activeCell="C9" sqref="C9"/>
    </sheetView>
  </sheetViews>
  <sheetFormatPr defaultRowHeight="15" x14ac:dyDescent="0.25"/>
  <cols>
    <col min="1" max="1" width="9.85546875" bestFit="1" customWidth="1"/>
    <col min="3" max="3" width="29.5703125" bestFit="1" customWidth="1"/>
    <col min="4" max="4" width="21.5703125" customWidth="1"/>
  </cols>
  <sheetData>
    <row r="1" spans="1:4" x14ac:dyDescent="0.25">
      <c r="A1" s="42" t="s">
        <v>598</v>
      </c>
    </row>
    <row r="2" spans="1:4" ht="15.75" thickBot="1" x14ac:dyDescent="0.3">
      <c r="A2" s="216" t="s">
        <v>607</v>
      </c>
      <c r="B2" s="216"/>
      <c r="C2" s="216"/>
      <c r="D2" s="216"/>
    </row>
    <row r="3" spans="1:4" x14ac:dyDescent="0.25">
      <c r="A3" s="43" t="s">
        <v>389</v>
      </c>
      <c r="B3" s="44" t="s">
        <v>390</v>
      </c>
      <c r="C3" s="44" t="s">
        <v>631</v>
      </c>
      <c r="D3" s="45" t="s">
        <v>391</v>
      </c>
    </row>
    <row r="4" spans="1:4" x14ac:dyDescent="0.25">
      <c r="A4" s="32">
        <v>44594</v>
      </c>
      <c r="B4" s="30" t="s">
        <v>392</v>
      </c>
      <c r="C4" s="30" t="s">
        <v>599</v>
      </c>
      <c r="D4" s="31" t="s">
        <v>393</v>
      </c>
    </row>
    <row r="5" spans="1:4" ht="15.75" thickBot="1" x14ac:dyDescent="0.3">
      <c r="A5" s="33">
        <v>44617</v>
      </c>
      <c r="B5" s="34" t="s">
        <v>392</v>
      </c>
      <c r="C5" s="34" t="s">
        <v>600</v>
      </c>
      <c r="D5" s="35" t="s">
        <v>394</v>
      </c>
    </row>
  </sheetData>
  <sheetProtection algorithmName="SHA-512" hashValue="WGoUgMu6O7LhdUsI2pLLh9OOsnnz094gXbfy4Gl84Axj/6pt/21KizkmbYMAqe3kqt8wZ3+tDVlEIx2qVA5Ntg==" saltValue="D0aLwTHg4/iKabDPsRM3Yw==" spinCount="100000" sheet="1" objects="1" scenarios="1" selectLockedCells="1" selectUnlockedCells="1"/>
  <mergeCells count="1">
    <mergeCell ref="A2:D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S12"/>
  <sheetViews>
    <sheetView zoomScale="90" zoomScaleNormal="90" workbookViewId="0">
      <selection activeCell="J27" sqref="J27"/>
    </sheetView>
  </sheetViews>
  <sheetFormatPr defaultRowHeight="15" x14ac:dyDescent="0.25"/>
  <cols>
    <col min="1" max="1" width="4.5703125" customWidth="1"/>
    <col min="2" max="2" width="70.5703125" customWidth="1"/>
    <col min="3" max="3" width="5.5703125" customWidth="1"/>
    <col min="4" max="4" width="11.42578125" customWidth="1"/>
    <col min="5" max="5" width="10" customWidth="1"/>
    <col min="6" max="15" width="8.5703125" customWidth="1"/>
    <col min="16" max="16" width="11.42578125" customWidth="1"/>
    <col min="17" max="19" width="8.5703125" customWidth="1"/>
  </cols>
  <sheetData>
    <row r="1" spans="1:19" ht="196.35" customHeight="1" x14ac:dyDescent="0.25">
      <c r="A1" s="173" t="s">
        <v>56</v>
      </c>
      <c r="B1" s="174" t="s">
        <v>145</v>
      </c>
      <c r="C1" s="214" t="s">
        <v>146</v>
      </c>
      <c r="D1" s="215" t="str">
        <f>'Katalog hrozeb'!C2</f>
        <v>H1: Porušení bezpečnostní politiky, provedení neoprávněných činností, zneužití oprávnění ze strany uživatelů a administrátorů</v>
      </c>
      <c r="E1" s="215" t="str">
        <f>'Katalog hrozeb'!C3</f>
        <v>H2: Poškození nebo selhání technického nebo programového vybavení</v>
      </c>
      <c r="F1" s="215" t="str">
        <f>'Katalog hrozeb'!C4</f>
        <v>H3: Zneužití identity fyzické osoby</v>
      </c>
      <c r="G1" s="215" t="str">
        <f>'Katalog hrozeb'!C5</f>
        <v>H4: Užívání programového vybavení v rozporu s licenčními podmínkami</v>
      </c>
      <c r="H1" s="215" t="str">
        <f>'Katalog hrozeb'!C6</f>
        <v xml:space="preserve">H5: Působení škodlivého kódu (například viry, spyware, trojské koně) </v>
      </c>
      <c r="I1" s="215" t="str">
        <f>'Katalog hrozeb'!C7</f>
        <v>H6: Narušení fyzické bezpečnosti</v>
      </c>
      <c r="J1" s="215" t="str">
        <f>'Katalog hrozeb'!C8</f>
        <v>H7: Přerušení poskytování služeb elektronických komunikací nebo dodávek elektrické energie</v>
      </c>
      <c r="K1" s="215" t="str">
        <f>'Katalog hrozeb'!C9</f>
        <v>H8: Zneužití nebo neoprávněná modifikace údajů</v>
      </c>
      <c r="L1" s="215" t="str">
        <f>'Katalog hrozeb'!C10</f>
        <v>H9: Ztráta, odcizení nebo poškození aktiva</v>
      </c>
      <c r="M1" s="215" t="str">
        <f>'Katalog hrozeb'!C11</f>
        <v>H10: Nedodržení smluvního závazku ze strany dodavatele</v>
      </c>
      <c r="N1" s="215" t="str">
        <f>'Katalog hrozeb'!C12</f>
        <v>H11: Pochybení ze strany zaměstnanců a administrátorů</v>
      </c>
      <c r="O1" s="215" t="str">
        <f>'Katalog hrozeb'!C13</f>
        <v>H12: Zneužití vnitřních prostředků, sabotáž</v>
      </c>
      <c r="P1" s="215" t="str">
        <f>'Katalog hrozeb'!C14</f>
        <v>H13: Dlouhodobé přerušení poskytování služeb elektronických komunikací, dodávky elektrické energie nebo jiných důležitých služeb</v>
      </c>
      <c r="Q1" s="215" t="str">
        <f>'Katalog hrozeb'!C15</f>
        <v xml:space="preserve">H14: Cílený kybernetický útok pomocí sociálního inženýrství, použití špionážních technik </v>
      </c>
      <c r="R1" s="215" t="str">
        <f>'Katalog hrozeb'!C16</f>
        <v>H15: Zneužití vyměnitelných technických nosičů dat</v>
      </c>
      <c r="S1" s="215" t="str">
        <f>'Katalog hrozeb'!C17</f>
        <v>H16: Napadení elektronické komunikace (odposlech, modifikace)</v>
      </c>
    </row>
    <row r="2" spans="1:19" x14ac:dyDescent="0.25">
      <c r="A2" s="171">
        <v>1</v>
      </c>
      <c r="B2" s="172" t="str">
        <f>'Katalog zranitelností'!C2</f>
        <v>Z1: Nedostatečná údržba aktiv</v>
      </c>
      <c r="C2" s="68"/>
      <c r="D2" s="69">
        <v>1</v>
      </c>
      <c r="E2" s="69">
        <v>1</v>
      </c>
      <c r="F2" s="69">
        <v>1</v>
      </c>
      <c r="G2" s="69"/>
      <c r="H2" s="69">
        <v>1</v>
      </c>
      <c r="I2" s="69">
        <v>1</v>
      </c>
      <c r="J2" s="69">
        <v>1</v>
      </c>
      <c r="K2" s="69">
        <v>1</v>
      </c>
      <c r="L2" s="69">
        <v>1</v>
      </c>
      <c r="M2" s="69"/>
      <c r="N2" s="69">
        <v>1</v>
      </c>
      <c r="O2" s="69">
        <v>1</v>
      </c>
      <c r="P2" s="69">
        <v>1</v>
      </c>
      <c r="Q2" s="69">
        <v>1</v>
      </c>
      <c r="R2" s="69">
        <v>1</v>
      </c>
      <c r="S2" s="69">
        <v>1</v>
      </c>
    </row>
    <row r="3" spans="1:19" x14ac:dyDescent="0.25">
      <c r="A3" s="66">
        <v>2</v>
      </c>
      <c r="B3" s="67" t="str">
        <f>'Katalog zranitelností'!C3</f>
        <v>Z2: Zastaralost aktiv</v>
      </c>
      <c r="C3" s="68"/>
      <c r="D3" s="69">
        <v>1</v>
      </c>
      <c r="E3" s="69">
        <v>1</v>
      </c>
      <c r="F3" s="69">
        <v>1</v>
      </c>
      <c r="G3" s="69"/>
      <c r="H3" s="69">
        <v>1</v>
      </c>
      <c r="I3" s="69">
        <v>1</v>
      </c>
      <c r="J3" s="69">
        <v>1</v>
      </c>
      <c r="K3" s="69">
        <v>1</v>
      </c>
      <c r="L3" s="69">
        <v>1</v>
      </c>
      <c r="M3" s="69"/>
      <c r="N3" s="69">
        <v>1</v>
      </c>
      <c r="O3" s="69">
        <v>1</v>
      </c>
      <c r="P3" s="69">
        <v>1</v>
      </c>
      <c r="Q3" s="69">
        <v>1</v>
      </c>
      <c r="R3" s="69">
        <v>1</v>
      </c>
      <c r="S3" s="69">
        <v>1</v>
      </c>
    </row>
    <row r="4" spans="1:19" x14ac:dyDescent="0.25">
      <c r="A4" s="66">
        <v>3</v>
      </c>
      <c r="B4" s="67" t="str">
        <f>'Katalog zranitelností'!C4</f>
        <v>Z3: Nedostatečná ochrana perimetru</v>
      </c>
      <c r="C4" s="68"/>
      <c r="D4" s="69">
        <v>1</v>
      </c>
      <c r="E4" s="69">
        <v>1</v>
      </c>
      <c r="F4" s="69">
        <v>1</v>
      </c>
      <c r="G4" s="69"/>
      <c r="H4" s="69">
        <v>1</v>
      </c>
      <c r="I4" s="69">
        <v>1</v>
      </c>
      <c r="J4" s="69">
        <v>1</v>
      </c>
      <c r="K4" s="69">
        <v>1</v>
      </c>
      <c r="L4" s="69">
        <v>1</v>
      </c>
      <c r="M4" s="69"/>
      <c r="N4" s="69">
        <v>1</v>
      </c>
      <c r="O4" s="69">
        <v>1</v>
      </c>
      <c r="P4" s="69">
        <v>1</v>
      </c>
      <c r="Q4" s="69">
        <v>1</v>
      </c>
      <c r="R4" s="69">
        <v>1</v>
      </c>
      <c r="S4" s="69">
        <v>1</v>
      </c>
    </row>
    <row r="5" spans="1:19" x14ac:dyDescent="0.25">
      <c r="A5" s="66">
        <v>4</v>
      </c>
      <c r="B5" s="67" t="str">
        <f>'Katalog zranitelností'!C5</f>
        <v>Z4: Nedostatečné bezpečnostní povědomí lidských zdrojů</v>
      </c>
      <c r="C5" s="68"/>
      <c r="D5" s="69">
        <v>1</v>
      </c>
      <c r="E5" s="69"/>
      <c r="F5" s="69">
        <v>1</v>
      </c>
      <c r="G5" s="69">
        <v>1</v>
      </c>
      <c r="H5" s="69">
        <v>1</v>
      </c>
      <c r="I5" s="69">
        <v>1</v>
      </c>
      <c r="J5" s="69"/>
      <c r="K5" s="69">
        <v>1</v>
      </c>
      <c r="L5" s="69">
        <v>1</v>
      </c>
      <c r="M5" s="69">
        <v>1</v>
      </c>
      <c r="N5" s="69">
        <v>1</v>
      </c>
      <c r="O5" s="69"/>
      <c r="P5" s="69"/>
      <c r="Q5" s="69">
        <v>1</v>
      </c>
      <c r="R5" s="69">
        <v>1</v>
      </c>
      <c r="S5" s="69">
        <v>1</v>
      </c>
    </row>
    <row r="6" spans="1:19" x14ac:dyDescent="0.25">
      <c r="A6" s="66">
        <v>5</v>
      </c>
      <c r="B6" s="67" t="str">
        <f>'Katalog zranitelností'!C6</f>
        <v>Z5: Nevhodné nastavení přístupových oprávnění</v>
      </c>
      <c r="C6" s="68"/>
      <c r="D6" s="69">
        <v>1</v>
      </c>
      <c r="E6" s="69"/>
      <c r="F6" s="69">
        <v>1</v>
      </c>
      <c r="G6" s="69">
        <v>1</v>
      </c>
      <c r="H6" s="69">
        <v>1</v>
      </c>
      <c r="I6" s="69">
        <v>1</v>
      </c>
      <c r="J6" s="69"/>
      <c r="K6" s="69">
        <v>1</v>
      </c>
      <c r="L6" s="69">
        <v>1</v>
      </c>
      <c r="M6" s="69">
        <v>1</v>
      </c>
      <c r="N6" s="69">
        <v>1</v>
      </c>
      <c r="O6" s="69">
        <v>1</v>
      </c>
      <c r="P6" s="69"/>
      <c r="Q6" s="69"/>
      <c r="R6" s="69">
        <v>1</v>
      </c>
      <c r="S6" s="69">
        <v>1</v>
      </c>
    </row>
    <row r="7" spans="1:19" ht="30" x14ac:dyDescent="0.25">
      <c r="A7" s="66">
        <v>6</v>
      </c>
      <c r="B7" s="67" t="str">
        <f>'Katalog zranitelností'!C7</f>
        <v>Z6: Nedostatečné monitorování činnosti lidských zdrojů, neschopnost odhalit jejich pochybení, nevhodné nebo závadné způsoby chování</v>
      </c>
      <c r="C7" s="68"/>
      <c r="D7" s="69">
        <v>1</v>
      </c>
      <c r="E7" s="69"/>
      <c r="F7" s="69">
        <v>1</v>
      </c>
      <c r="G7" s="69"/>
      <c r="H7" s="69">
        <v>1</v>
      </c>
      <c r="I7" s="69"/>
      <c r="J7" s="69"/>
      <c r="K7" s="69">
        <v>1</v>
      </c>
      <c r="L7" s="69">
        <v>1</v>
      </c>
      <c r="M7" s="69">
        <v>1</v>
      </c>
      <c r="N7" s="69">
        <v>1</v>
      </c>
      <c r="O7" s="69">
        <v>1</v>
      </c>
      <c r="P7" s="69"/>
      <c r="Q7" s="69">
        <v>1</v>
      </c>
      <c r="R7" s="69">
        <v>1</v>
      </c>
      <c r="S7" s="69">
        <v>1</v>
      </c>
    </row>
    <row r="8" spans="1:19" ht="30" x14ac:dyDescent="0.25">
      <c r="A8" s="66">
        <v>7</v>
      </c>
      <c r="B8" s="67" t="str">
        <f>'Katalog zranitelností'!C8</f>
        <v>Z7: Nedostatečné stanovení bezpečnostních pravidel a postupů, nepřesné nebo nejednoznačné vymezení práv a povinností lidských zdrojů</v>
      </c>
      <c r="C8" s="68"/>
      <c r="D8" s="69">
        <v>1</v>
      </c>
      <c r="E8" s="69"/>
      <c r="F8" s="69">
        <v>1</v>
      </c>
      <c r="G8" s="69">
        <v>1</v>
      </c>
      <c r="H8" s="69">
        <v>1</v>
      </c>
      <c r="I8" s="69">
        <v>1</v>
      </c>
      <c r="J8" s="69">
        <v>1</v>
      </c>
      <c r="K8" s="69">
        <v>1</v>
      </c>
      <c r="L8" s="69">
        <v>1</v>
      </c>
      <c r="M8" s="69">
        <v>1</v>
      </c>
      <c r="N8" s="69"/>
      <c r="O8" s="69">
        <v>1</v>
      </c>
      <c r="P8" s="69">
        <v>1</v>
      </c>
      <c r="Q8" s="69">
        <v>1</v>
      </c>
      <c r="R8" s="69">
        <v>1</v>
      </c>
      <c r="S8" s="69"/>
    </row>
    <row r="9" spans="1:19" x14ac:dyDescent="0.25">
      <c r="A9" s="66">
        <v>8</v>
      </c>
      <c r="B9" s="67" t="str">
        <f>'Katalog zranitelností'!C9</f>
        <v>Z8: Nedostatečná ochrana aktiv</v>
      </c>
      <c r="C9" s="68"/>
      <c r="D9" s="69">
        <v>1</v>
      </c>
      <c r="E9" s="69">
        <v>1</v>
      </c>
      <c r="F9" s="69">
        <v>1</v>
      </c>
      <c r="G9" s="69"/>
      <c r="H9" s="69">
        <v>1</v>
      </c>
      <c r="I9" s="69">
        <v>1</v>
      </c>
      <c r="J9" s="69">
        <v>1</v>
      </c>
      <c r="K9" s="69">
        <v>1</v>
      </c>
      <c r="L9" s="69">
        <v>1</v>
      </c>
      <c r="M9" s="69">
        <v>1</v>
      </c>
      <c r="N9" s="69">
        <v>1</v>
      </c>
      <c r="O9" s="69">
        <v>1</v>
      </c>
      <c r="P9" s="69">
        <v>1</v>
      </c>
      <c r="Q9" s="69"/>
      <c r="R9" s="69">
        <v>1</v>
      </c>
      <c r="S9" s="69"/>
    </row>
    <row r="10" spans="1:19" x14ac:dyDescent="0.25">
      <c r="A10" s="66">
        <v>9</v>
      </c>
      <c r="B10" s="67" t="str">
        <f>'Katalog zranitelností'!C10</f>
        <v>Z9: Nevhodná bezpečnostní architektura</v>
      </c>
      <c r="C10" s="68"/>
      <c r="D10" s="69"/>
      <c r="E10" s="69">
        <v>1</v>
      </c>
      <c r="F10" s="69"/>
      <c r="G10" s="69"/>
      <c r="H10" s="69">
        <v>1</v>
      </c>
      <c r="I10" s="69"/>
      <c r="J10" s="69"/>
      <c r="K10" s="69"/>
      <c r="L10" s="69"/>
      <c r="M10" s="69"/>
      <c r="N10" s="69">
        <v>1</v>
      </c>
      <c r="O10" s="69"/>
      <c r="P10" s="69"/>
      <c r="Q10" s="69"/>
      <c r="R10" s="69"/>
      <c r="S10" s="69">
        <v>1</v>
      </c>
    </row>
    <row r="11" spans="1:19" x14ac:dyDescent="0.25">
      <c r="A11" s="66">
        <v>10</v>
      </c>
      <c r="B11" s="67" t="str">
        <f>'Katalog zranitelností'!C11</f>
        <v>Z10: Nedostatečná míra nezávislé kontroly</v>
      </c>
      <c r="C11" s="68"/>
      <c r="D11" s="69">
        <v>1</v>
      </c>
      <c r="E11" s="69"/>
      <c r="F11" s="69">
        <v>1</v>
      </c>
      <c r="G11" s="69">
        <v>1</v>
      </c>
      <c r="H11" s="69"/>
      <c r="I11" s="69"/>
      <c r="J11" s="69">
        <v>1</v>
      </c>
      <c r="K11" s="69">
        <v>1</v>
      </c>
      <c r="L11" s="69">
        <v>1</v>
      </c>
      <c r="M11" s="69">
        <v>1</v>
      </c>
      <c r="N11" s="69">
        <v>1</v>
      </c>
      <c r="O11" s="69">
        <v>1</v>
      </c>
      <c r="P11" s="69">
        <v>1</v>
      </c>
      <c r="Q11" s="69"/>
      <c r="R11" s="69"/>
      <c r="S11" s="69"/>
    </row>
    <row r="12" spans="1:19" hidden="1" x14ac:dyDescent="0.25">
      <c r="A12" s="62">
        <v>11</v>
      </c>
      <c r="B12" s="63" t="str">
        <f>'Katalog zranitelností'!C12</f>
        <v>Z11: Nedostatek zaměstnanců s potřebnou odbornou úrovní</v>
      </c>
      <c r="C12" s="64"/>
      <c r="D12" s="65">
        <v>1</v>
      </c>
      <c r="E12" s="65">
        <v>1</v>
      </c>
      <c r="F12" s="65"/>
      <c r="G12" s="65">
        <v>1</v>
      </c>
      <c r="H12" s="65"/>
      <c r="I12" s="65"/>
      <c r="J12" s="65"/>
      <c r="K12" s="65"/>
      <c r="L12" s="65"/>
      <c r="M12" s="65">
        <v>1</v>
      </c>
      <c r="N12" s="65">
        <v>1</v>
      </c>
      <c r="O12" s="65"/>
      <c r="P12" s="65"/>
      <c r="Q12" s="65"/>
      <c r="R12" s="65"/>
      <c r="S12" s="65"/>
    </row>
  </sheetData>
  <sheetProtection algorithmName="SHA-512" hashValue="mOmRJW8Z4ylGcjLKaRtovlWWAwed8Nqx/g9oRSOfUY+UFjFFy/Zzg4A6qO9cFfghvVEAImqRXhR/fXBk2y2DFQ==" saltValue="QoD6cW+AaZ0GmjmpiPxU3Q==" spinCount="100000" sheet="1" objects="1" scenarios="1" selectLockedCells="1" selectUnlockedCells="1"/>
  <autoFilter ref="A1:S12" xr:uid="{00000000-0009-0000-0000-000009000000}">
    <filterColumn colId="1">
      <filters>
        <filter val="Z1: Nedostatečná údržba aktiv"/>
        <filter val="Z10: Nedostatečná míra nezávislé kontroly"/>
        <filter val="Z2: Zastaralost aktiv"/>
        <filter val="Z3: Nedostatečná ochrana perimetru"/>
        <filter val="Z5: Nevhodné nastavení přístupových oprávnění"/>
        <filter val="Z6: Nedostatečné monitorování činnosti lidských zdrojů, neschopnost odhalit jejich pochybení, nevhodné nebo závadné způsoby chování"/>
        <filter val="Z7: Nedostatečné stanovení bezpečnostních pravidel a postupů, nepřesné nebo nejednoznačné vymezení práv a povinností lidských zdrojů"/>
        <filter val="Z8: Nedostatečná ochrana aktiv"/>
        <filter val="Z9: Nevhodná bezpečnostní architektura"/>
      </filters>
    </filterColumn>
  </autoFilter>
  <conditionalFormatting sqref="D5:O5 D2:P4 Q2:S5 D6:S12">
    <cfRule type="cellIs" dxfId="1067" priority="3" stopIfTrue="1" operator="equal">
      <formula>0</formula>
    </cfRule>
    <cfRule type="cellIs" dxfId="1066" priority="4" stopIfTrue="1" operator="greaterThanOrEqual">
      <formula>1</formula>
    </cfRule>
  </conditionalFormatting>
  <conditionalFormatting sqref="P5">
    <cfRule type="cellIs" dxfId="1065" priority="1" stopIfTrue="1" operator="equal">
      <formula>0</formula>
    </cfRule>
    <cfRule type="cellIs" dxfId="1064" priority="2" stopIfTrue="1" operator="greaterThanOrEqual">
      <formula>1</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212"/>
  <sheetViews>
    <sheetView zoomScale="60" zoomScaleNormal="60" workbookViewId="0">
      <pane ySplit="2" topLeftCell="A3" activePane="bottomLeft" state="frozen"/>
      <selection pane="bottomLeft" sqref="A1:O1"/>
    </sheetView>
  </sheetViews>
  <sheetFormatPr defaultColWidth="9.42578125" defaultRowHeight="18.75" outlineLevelCol="1" x14ac:dyDescent="0.25"/>
  <cols>
    <col min="1" max="1" width="8.5703125" style="19" customWidth="1"/>
    <col min="2" max="2" width="36.42578125" style="19" customWidth="1"/>
    <col min="3" max="3" width="13.7109375" style="21" customWidth="1"/>
    <col min="4" max="4" width="13.7109375" customWidth="1"/>
    <col min="5" max="5" width="13.7109375" style="21" customWidth="1"/>
    <col min="6" max="6" width="50.7109375" customWidth="1"/>
    <col min="7" max="7" width="9.7109375" style="21" customWidth="1"/>
    <col min="8" max="8" width="34.5703125" style="19" customWidth="1"/>
    <col min="9" max="9" width="10.85546875" style="21" customWidth="1"/>
    <col min="10" max="10" width="13.7109375" customWidth="1"/>
    <col min="11" max="12" width="13.7109375" style="21" customWidth="1"/>
    <col min="13" max="13" width="15.7109375" style="19" customWidth="1"/>
    <col min="14" max="14" width="24.7109375" style="21" customWidth="1"/>
    <col min="15" max="15" width="37.85546875" style="21" customWidth="1"/>
    <col min="16" max="16" width="3.7109375" customWidth="1"/>
    <col min="17" max="18" width="13.7109375" style="19" customWidth="1" outlineLevel="1"/>
    <col min="19" max="19" width="13.7109375" style="22" customWidth="1" outlineLevel="1"/>
    <col min="20" max="20" width="9.7109375" style="19" customWidth="1" outlineLevel="1"/>
    <col min="21" max="21" width="17.42578125" customWidth="1" outlineLevel="1"/>
    <col min="22" max="24" width="13.7109375" style="19" customWidth="1" outlineLevel="1"/>
    <col min="25" max="25" width="15.7109375" style="19" customWidth="1" outlineLevel="1"/>
    <col min="26" max="26" width="24.7109375" style="19" customWidth="1" outlineLevel="1"/>
    <col min="27" max="27" width="3.7109375" style="19" customWidth="1"/>
    <col min="28" max="30" width="13.7109375" style="19" customWidth="1" outlineLevel="1"/>
    <col min="31" max="32" width="17.42578125" style="19" customWidth="1" outlineLevel="1"/>
    <col min="33" max="35" width="13.7109375" style="19" customWidth="1" outlineLevel="1"/>
    <col min="36" max="36" width="15.7109375" style="19" customWidth="1" outlineLevel="1"/>
    <col min="37" max="37" width="24.7109375" style="19" customWidth="1" outlineLevel="1"/>
    <col min="38" max="40" width="17.42578125" style="19" customWidth="1"/>
    <col min="41" max="16384" width="9.42578125" style="19"/>
  </cols>
  <sheetData>
    <row r="1" spans="1:37" ht="20.100000000000001" customHeight="1" x14ac:dyDescent="0.25">
      <c r="A1" s="239" t="s">
        <v>629</v>
      </c>
      <c r="B1" s="239"/>
      <c r="C1" s="239"/>
      <c r="D1" s="239"/>
      <c r="E1" s="239"/>
      <c r="F1" s="239"/>
      <c r="G1" s="239"/>
      <c r="H1" s="239"/>
      <c r="I1" s="239"/>
      <c r="J1" s="239"/>
      <c r="K1" s="239"/>
      <c r="L1" s="239"/>
      <c r="M1" s="239"/>
      <c r="N1" s="239"/>
      <c r="O1" s="239"/>
      <c r="P1" s="160" t="s">
        <v>420</v>
      </c>
      <c r="Q1" s="240" t="s">
        <v>630</v>
      </c>
      <c r="R1" s="240"/>
      <c r="S1" s="240"/>
      <c r="T1" s="240"/>
      <c r="U1" s="240"/>
      <c r="V1" s="240"/>
      <c r="W1" s="240"/>
      <c r="X1" s="240"/>
      <c r="Y1" s="240"/>
      <c r="Z1" s="240"/>
      <c r="AA1" s="160" t="s">
        <v>421</v>
      </c>
      <c r="AB1" s="240" t="s">
        <v>594</v>
      </c>
      <c r="AC1" s="240"/>
      <c r="AD1" s="240"/>
      <c r="AE1" s="240"/>
      <c r="AF1" s="240"/>
      <c r="AG1" s="240"/>
      <c r="AH1" s="240"/>
      <c r="AI1" s="240"/>
      <c r="AJ1" s="240"/>
      <c r="AK1" s="240"/>
    </row>
    <row r="2" spans="1:37" ht="63" customHeight="1" x14ac:dyDescent="0.25">
      <c r="A2" s="169" t="s">
        <v>56</v>
      </c>
      <c r="B2" s="169" t="s">
        <v>148</v>
      </c>
      <c r="C2" s="169" t="s">
        <v>240</v>
      </c>
      <c r="D2" s="169" t="s">
        <v>238</v>
      </c>
      <c r="E2" s="169" t="s">
        <v>239</v>
      </c>
      <c r="F2" s="169" t="s">
        <v>150</v>
      </c>
      <c r="G2" s="169" t="s">
        <v>152</v>
      </c>
      <c r="H2" s="169" t="s">
        <v>149</v>
      </c>
      <c r="I2" s="169" t="s">
        <v>151</v>
      </c>
      <c r="J2" s="169" t="s">
        <v>241</v>
      </c>
      <c r="K2" s="169" t="s">
        <v>242</v>
      </c>
      <c r="L2" s="169" t="s">
        <v>243</v>
      </c>
      <c r="M2" s="169" t="s">
        <v>331</v>
      </c>
      <c r="N2" s="169" t="s">
        <v>105</v>
      </c>
      <c r="O2" s="169" t="s">
        <v>562</v>
      </c>
      <c r="P2" s="170" t="s">
        <v>420</v>
      </c>
      <c r="Q2" s="169" t="s">
        <v>400</v>
      </c>
      <c r="R2" s="169" t="s">
        <v>401</v>
      </c>
      <c r="S2" s="169" t="s">
        <v>402</v>
      </c>
      <c r="T2" s="169" t="s">
        <v>403</v>
      </c>
      <c r="U2" s="169" t="s">
        <v>404</v>
      </c>
      <c r="V2" s="169" t="s">
        <v>405</v>
      </c>
      <c r="W2" s="169" t="s">
        <v>406</v>
      </c>
      <c r="X2" s="169" t="s">
        <v>407</v>
      </c>
      <c r="Y2" s="169" t="s">
        <v>409</v>
      </c>
      <c r="Z2" s="169" t="s">
        <v>408</v>
      </c>
      <c r="AA2" s="170" t="s">
        <v>421</v>
      </c>
      <c r="AB2" s="169" t="s">
        <v>410</v>
      </c>
      <c r="AC2" s="169" t="s">
        <v>411</v>
      </c>
      <c r="AD2" s="169" t="s">
        <v>412</v>
      </c>
      <c r="AE2" s="169" t="s">
        <v>413</v>
      </c>
      <c r="AF2" s="169" t="s">
        <v>414</v>
      </c>
      <c r="AG2" s="169" t="s">
        <v>415</v>
      </c>
      <c r="AH2" s="169" t="s">
        <v>416</v>
      </c>
      <c r="AI2" s="169" t="s">
        <v>417</v>
      </c>
      <c r="AJ2" s="169" t="s">
        <v>418</v>
      </c>
      <c r="AK2" s="169" t="s">
        <v>419</v>
      </c>
    </row>
    <row r="3" spans="1:37" ht="60" x14ac:dyDescent="0.25">
      <c r="A3" s="161" t="s">
        <v>153</v>
      </c>
      <c r="B3" s="162" t="s">
        <v>556</v>
      </c>
      <c r="C3" s="163">
        <f>'Katalog podpůrných aktiv'!$G$2</f>
        <v>3</v>
      </c>
      <c r="D3" s="163">
        <f>'Katalog podpůrných aktiv'!$I$2</f>
        <v>2</v>
      </c>
      <c r="E3" s="163">
        <f>'Katalog podpůrných aktiv'!$J$2</f>
        <v>3</v>
      </c>
      <c r="F3" s="162" t="s">
        <v>338</v>
      </c>
      <c r="G3" s="163">
        <v>3</v>
      </c>
      <c r="H3" s="164" t="s">
        <v>355</v>
      </c>
      <c r="I3" s="163">
        <v>2</v>
      </c>
      <c r="J3" s="161">
        <f>Tabulka2[[#This Row],[Hodnota dopadu - dostupnost]]*Tabulka2[[#This Row],[Hodnota zranitelnosti]]*Tabulka2[[#This Row],[Hodnota hrozby]]</f>
        <v>18</v>
      </c>
      <c r="K3" s="161">
        <f>Tabulka2[[#This Row],[Hodnota dopadu - důvěrnost]]*Tabulka2[[#This Row],[Hodnota zranitelnosti]]*Tabulka2[[#This Row],[Hodnota hrozby]]</f>
        <v>12</v>
      </c>
      <c r="L3" s="161">
        <f>Tabulka2[[#This Row],[Hodnota dopadu - integrita]]*Tabulka2[[#This Row],[Hodnota zranitelnosti]]*Tabulka2[[#This Row],[Hodnota hrozby]]</f>
        <v>18</v>
      </c>
      <c r="M3" s="162" t="s">
        <v>559</v>
      </c>
      <c r="N3" s="162" t="s">
        <v>563</v>
      </c>
      <c r="O3" s="162" t="s">
        <v>563</v>
      </c>
      <c r="P3" s="165"/>
      <c r="Q3" s="163">
        <f>'Katalog podpůrných aktiv'!$G$2</f>
        <v>3</v>
      </c>
      <c r="R3" s="163">
        <f>'Katalog podpůrných aktiv'!$I$2</f>
        <v>2</v>
      </c>
      <c r="S3" s="163">
        <f>'Katalog podpůrných aktiv'!$J$2</f>
        <v>3</v>
      </c>
      <c r="T3" s="166">
        <v>3</v>
      </c>
      <c r="U3" s="163">
        <v>2</v>
      </c>
      <c r="V3" s="161">
        <f>Tabulka2[[#This Row],[Hodnota dopadu - dostupnost (A)]]*Tabulka2[[#This Row],[Hodnota zranitelnosti (A)]]*Tabulka2[[#This Row],[Hodnota hrozby (A)]]</f>
        <v>18</v>
      </c>
      <c r="W3" s="161">
        <f>Tabulka2[[#This Row],[Hodnota dopadu - důvěrnost (A)]]*Tabulka2[[#This Row],[Hodnota zranitelnosti (A)]]*Tabulka2[[#This Row],[Hodnota hrozby (A)]]</f>
        <v>12</v>
      </c>
      <c r="X3" s="161">
        <f>Tabulka2[[#This Row],[Hodnota dopadu - integrita (A)]]*Tabulka2[[#This Row],[Hodnota zranitelnosti (A)]]*Tabulka2[[#This Row],[Hodnota hrozby (A)]]</f>
        <v>18</v>
      </c>
      <c r="Y3" s="167" t="s">
        <v>559</v>
      </c>
      <c r="Z3" s="167" t="s">
        <v>563</v>
      </c>
      <c r="AA3" s="168"/>
      <c r="AB3" s="163">
        <f>'Katalog podpůrných aktiv'!$G$2</f>
        <v>3</v>
      </c>
      <c r="AC3" s="163">
        <f>'Katalog podpůrných aktiv'!$I$2</f>
        <v>2</v>
      </c>
      <c r="AD3" s="163">
        <f>'Katalog podpůrných aktiv'!$J$2</f>
        <v>3</v>
      </c>
      <c r="AE3" s="166">
        <v>3</v>
      </c>
      <c r="AF3" s="163">
        <v>2</v>
      </c>
      <c r="AG3" s="161">
        <f>Tabulka2[[#This Row],[Hodnota dopadu - dostupnost (B)]]*Tabulka2[[#This Row],[Hodnota zranitelnosti (B)]]*Tabulka2[[#This Row],[Hodnota hrozby (B)]]</f>
        <v>18</v>
      </c>
      <c r="AH3" s="161">
        <f>Tabulka2[[#This Row],[Hodnota dopadu - důvěrnost (B)]]*Tabulka2[[#This Row],[Hodnota zranitelnosti (B)]]*Tabulka2[[#This Row],[Hodnota hrozby (B)]]</f>
        <v>12</v>
      </c>
      <c r="AI3" s="161">
        <f>Tabulka2[[#This Row],[Hodnota dopadu - integrita (B)]]*Tabulka2[[#This Row],[Hodnota zranitelnosti (B)]]*Tabulka2[[#This Row],[Hodnota hrozby (B)]]</f>
        <v>18</v>
      </c>
      <c r="AJ3" s="167" t="s">
        <v>559</v>
      </c>
      <c r="AK3" s="167" t="s">
        <v>563</v>
      </c>
    </row>
    <row r="4" spans="1:37" ht="60" x14ac:dyDescent="0.25">
      <c r="A4" s="70" t="s">
        <v>154</v>
      </c>
      <c r="B4" s="71" t="s">
        <v>556</v>
      </c>
      <c r="C4" s="72">
        <f>'Katalog podpůrných aktiv'!$G$2</f>
        <v>3</v>
      </c>
      <c r="D4" s="72" t="s">
        <v>235</v>
      </c>
      <c r="E4" s="72">
        <f>'Katalog podpůrných aktiv'!$J$2</f>
        <v>3</v>
      </c>
      <c r="F4" s="71" t="s">
        <v>338</v>
      </c>
      <c r="G4" s="72">
        <v>3</v>
      </c>
      <c r="H4" s="78" t="s">
        <v>345</v>
      </c>
      <c r="I4" s="79">
        <v>4</v>
      </c>
      <c r="J4" s="70">
        <f>Tabulka2[[#This Row],[Hodnota dopadu - dostupnost]]*Tabulka2[[#This Row],[Hodnota zranitelnosti]]*Tabulka2[[#This Row],[Hodnota hrozby]]</f>
        <v>36</v>
      </c>
      <c r="K4" s="70" t="s">
        <v>235</v>
      </c>
      <c r="L4" s="70">
        <f>Tabulka2[[#This Row],[Hodnota dopadu - integrita]]*Tabulka2[[#This Row],[Hodnota zranitelnosti]]*Tabulka2[[#This Row],[Hodnota hrozby]]</f>
        <v>36</v>
      </c>
      <c r="M4" s="71" t="s">
        <v>560</v>
      </c>
      <c r="N4" s="71" t="s">
        <v>563</v>
      </c>
      <c r="O4" s="71" t="s">
        <v>578</v>
      </c>
      <c r="P4" s="74"/>
      <c r="Q4" s="72">
        <f>'Katalog podpůrných aktiv'!$G$2</f>
        <v>3</v>
      </c>
      <c r="R4" s="72" t="s">
        <v>235</v>
      </c>
      <c r="S4" s="72">
        <f>'Katalog podpůrných aktiv'!$J$2</f>
        <v>3</v>
      </c>
      <c r="T4" s="75">
        <v>3</v>
      </c>
      <c r="U4" s="79">
        <v>4</v>
      </c>
      <c r="V4" s="70">
        <f>Tabulka2[[#This Row],[Hodnota dopadu - dostupnost (A)]]*Tabulka2[[#This Row],[Hodnota zranitelnosti (A)]]*Tabulka2[[#This Row],[Hodnota hrozby (A)]]</f>
        <v>36</v>
      </c>
      <c r="W4" s="70" t="s">
        <v>235</v>
      </c>
      <c r="X4" s="70">
        <f>Tabulka2[[#This Row],[Hodnota dopadu - integrita (A)]]*Tabulka2[[#This Row],[Hodnota zranitelnosti (A)]]*Tabulka2[[#This Row],[Hodnota hrozby (A)]]</f>
        <v>36</v>
      </c>
      <c r="Y4" s="71" t="s">
        <v>560</v>
      </c>
      <c r="Z4" s="76" t="s">
        <v>595</v>
      </c>
      <c r="AA4" s="77"/>
      <c r="AB4" s="72">
        <f>'Katalog podpůrných aktiv'!$G$2</f>
        <v>3</v>
      </c>
      <c r="AC4" s="72" t="s">
        <v>235</v>
      </c>
      <c r="AD4" s="72">
        <f>'Katalog podpůrných aktiv'!$J$2</f>
        <v>3</v>
      </c>
      <c r="AE4" s="75">
        <v>3</v>
      </c>
      <c r="AF4" s="72">
        <v>2</v>
      </c>
      <c r="AG4" s="70">
        <f>Tabulka2[[#This Row],[Hodnota dopadu - dostupnost (B)]]*Tabulka2[[#This Row],[Hodnota zranitelnosti (B)]]*Tabulka2[[#This Row],[Hodnota hrozby (B)]]</f>
        <v>18</v>
      </c>
      <c r="AH4" s="70" t="s">
        <v>235</v>
      </c>
      <c r="AI4" s="70">
        <f>Tabulka2[[#This Row],[Hodnota dopadu - integrita (B)]]*Tabulka2[[#This Row],[Hodnota zranitelnosti (B)]]*Tabulka2[[#This Row],[Hodnota hrozby (B)]]</f>
        <v>18</v>
      </c>
      <c r="AJ4" s="76" t="s">
        <v>559</v>
      </c>
      <c r="AK4" s="80" t="s">
        <v>563</v>
      </c>
    </row>
    <row r="5" spans="1:37" ht="15" x14ac:dyDescent="0.25">
      <c r="A5" s="70" t="s">
        <v>155</v>
      </c>
      <c r="B5" s="71" t="s">
        <v>556</v>
      </c>
      <c r="C5" s="72" t="s">
        <v>235</v>
      </c>
      <c r="D5" s="72">
        <f>'Katalog podpůrných aktiv'!$I$2</f>
        <v>2</v>
      </c>
      <c r="E5" s="72">
        <f>'Katalog podpůrných aktiv'!$J$2</f>
        <v>3</v>
      </c>
      <c r="F5" s="71" t="s">
        <v>338</v>
      </c>
      <c r="G5" s="72">
        <v>3</v>
      </c>
      <c r="H5" s="73" t="s">
        <v>353</v>
      </c>
      <c r="I5" s="72">
        <v>2</v>
      </c>
      <c r="J5" s="70" t="s">
        <v>235</v>
      </c>
      <c r="K5" s="70">
        <f>Tabulka2[[#This Row],[Hodnota dopadu - důvěrnost]]*Tabulka2[[#This Row],[Hodnota zranitelnosti]]*Tabulka2[[#This Row],[Hodnota hrozby]]</f>
        <v>12</v>
      </c>
      <c r="L5" s="70">
        <f>Tabulka2[[#This Row],[Hodnota dopadu - integrita]]*Tabulka2[[#This Row],[Hodnota zranitelnosti]]*Tabulka2[[#This Row],[Hodnota hrozby]]</f>
        <v>18</v>
      </c>
      <c r="M5" s="71" t="s">
        <v>559</v>
      </c>
      <c r="N5" s="71" t="s">
        <v>563</v>
      </c>
      <c r="O5" s="71" t="s">
        <v>563</v>
      </c>
      <c r="P5" s="74"/>
      <c r="Q5" s="72" t="s">
        <v>235</v>
      </c>
      <c r="R5" s="72">
        <f>'Katalog podpůrných aktiv'!$I$2</f>
        <v>2</v>
      </c>
      <c r="S5" s="72">
        <f>'Katalog podpůrných aktiv'!$J$2</f>
        <v>3</v>
      </c>
      <c r="T5" s="75">
        <v>3</v>
      </c>
      <c r="U5" s="72">
        <v>2</v>
      </c>
      <c r="V5" s="70" t="s">
        <v>235</v>
      </c>
      <c r="W5" s="70">
        <f>Tabulka2[[#This Row],[Hodnota dopadu - důvěrnost (A)]]*Tabulka2[[#This Row],[Hodnota zranitelnosti (A)]]*Tabulka2[[#This Row],[Hodnota hrozby (A)]]</f>
        <v>12</v>
      </c>
      <c r="X5" s="70">
        <f>Tabulka2[[#This Row],[Hodnota dopadu - integrita (A)]]*Tabulka2[[#This Row],[Hodnota zranitelnosti (A)]]*Tabulka2[[#This Row],[Hodnota hrozby (A)]]</f>
        <v>18</v>
      </c>
      <c r="Y5" s="76" t="s">
        <v>559</v>
      </c>
      <c r="Z5" s="76" t="s">
        <v>563</v>
      </c>
      <c r="AA5" s="77"/>
      <c r="AB5" s="72" t="s">
        <v>235</v>
      </c>
      <c r="AC5" s="72">
        <f>'Katalog podpůrných aktiv'!$I$2</f>
        <v>2</v>
      </c>
      <c r="AD5" s="72">
        <f>'Katalog podpůrných aktiv'!$J$2</f>
        <v>3</v>
      </c>
      <c r="AE5" s="75">
        <v>3</v>
      </c>
      <c r="AF5" s="72">
        <v>2</v>
      </c>
      <c r="AG5" s="70" t="s">
        <v>235</v>
      </c>
      <c r="AH5" s="70">
        <f>Tabulka2[[#This Row],[Hodnota dopadu - důvěrnost (B)]]*Tabulka2[[#This Row],[Hodnota zranitelnosti (B)]]*Tabulka2[[#This Row],[Hodnota hrozby (B)]]</f>
        <v>12</v>
      </c>
      <c r="AI5" s="70">
        <f>Tabulka2[[#This Row],[Hodnota dopadu - integrita (B)]]*Tabulka2[[#This Row],[Hodnota zranitelnosti (B)]]*Tabulka2[[#This Row],[Hodnota hrozby (B)]]</f>
        <v>18</v>
      </c>
      <c r="AJ5" s="76" t="s">
        <v>559</v>
      </c>
      <c r="AK5" s="76" t="s">
        <v>563</v>
      </c>
    </row>
    <row r="6" spans="1:37" ht="60" x14ac:dyDescent="0.25">
      <c r="A6" s="70" t="s">
        <v>156</v>
      </c>
      <c r="B6" s="71" t="s">
        <v>556</v>
      </c>
      <c r="C6" s="72">
        <f>'Katalog podpůrných aktiv'!$G$2</f>
        <v>3</v>
      </c>
      <c r="D6" s="72">
        <f>'Katalog podpůrných aktiv'!$I$2</f>
        <v>2</v>
      </c>
      <c r="E6" s="72">
        <f>'Katalog podpůrných aktiv'!$J$2</f>
        <v>3</v>
      </c>
      <c r="F6" s="71" t="s">
        <v>338</v>
      </c>
      <c r="G6" s="72">
        <v>3</v>
      </c>
      <c r="H6" s="78" t="s">
        <v>346</v>
      </c>
      <c r="I6" s="79">
        <v>4</v>
      </c>
      <c r="J6" s="70">
        <f>Tabulka2[[#This Row],[Hodnota dopadu - dostupnost]]*Tabulka2[[#This Row],[Hodnota zranitelnosti]]*Tabulka2[[#This Row],[Hodnota hrozby]]</f>
        <v>36</v>
      </c>
      <c r="K6" s="70">
        <f>Tabulka2[[#This Row],[Hodnota dopadu - důvěrnost]]*Tabulka2[[#This Row],[Hodnota zranitelnosti]]*Tabulka2[[#This Row],[Hodnota hrozby]]</f>
        <v>24</v>
      </c>
      <c r="L6" s="70">
        <f>Tabulka2[[#This Row],[Hodnota dopadu - integrita]]*Tabulka2[[#This Row],[Hodnota zranitelnosti]]*Tabulka2[[#This Row],[Hodnota hrozby]]</f>
        <v>36</v>
      </c>
      <c r="M6" s="71" t="s">
        <v>560</v>
      </c>
      <c r="N6" s="71" t="s">
        <v>563</v>
      </c>
      <c r="O6" s="71" t="s">
        <v>579</v>
      </c>
      <c r="P6" s="74"/>
      <c r="Q6" s="72">
        <f>'Katalog podpůrných aktiv'!$G$2</f>
        <v>3</v>
      </c>
      <c r="R6" s="72">
        <f>'Katalog podpůrných aktiv'!$I$2</f>
        <v>2</v>
      </c>
      <c r="S6" s="72">
        <f>'Katalog podpůrných aktiv'!$J$2</f>
        <v>3</v>
      </c>
      <c r="T6" s="75">
        <v>3</v>
      </c>
      <c r="U6" s="79">
        <v>4</v>
      </c>
      <c r="V6" s="70">
        <f>Tabulka2[[#This Row],[Hodnota dopadu - dostupnost (A)]]*Tabulka2[[#This Row],[Hodnota zranitelnosti (A)]]*Tabulka2[[#This Row],[Hodnota hrozby (A)]]</f>
        <v>36</v>
      </c>
      <c r="W6" s="70">
        <f>Tabulka2[[#This Row],[Hodnota dopadu - důvěrnost (A)]]*Tabulka2[[#This Row],[Hodnota zranitelnosti (A)]]*Tabulka2[[#This Row],[Hodnota hrozby (A)]]</f>
        <v>24</v>
      </c>
      <c r="X6" s="70">
        <f>Tabulka2[[#This Row],[Hodnota dopadu - integrita (A)]]*Tabulka2[[#This Row],[Hodnota zranitelnosti (A)]]*Tabulka2[[#This Row],[Hodnota hrozby (A)]]</f>
        <v>36</v>
      </c>
      <c r="Y6" s="71" t="s">
        <v>560</v>
      </c>
      <c r="Z6" s="76" t="s">
        <v>595</v>
      </c>
      <c r="AA6" s="77"/>
      <c r="AB6" s="72">
        <f>'Katalog podpůrných aktiv'!$G$2</f>
        <v>3</v>
      </c>
      <c r="AC6" s="72">
        <f>'Katalog podpůrných aktiv'!$I$2</f>
        <v>2</v>
      </c>
      <c r="AD6" s="72">
        <f>'Katalog podpůrných aktiv'!$J$2</f>
        <v>3</v>
      </c>
      <c r="AE6" s="75">
        <v>3</v>
      </c>
      <c r="AF6" s="72">
        <v>2</v>
      </c>
      <c r="AG6" s="70">
        <f>Tabulka2[[#This Row],[Hodnota dopadu - dostupnost (B)]]*Tabulka2[[#This Row],[Hodnota zranitelnosti (B)]]*Tabulka2[[#This Row],[Hodnota hrozby (B)]]</f>
        <v>18</v>
      </c>
      <c r="AH6" s="70">
        <f>Tabulka2[[#This Row],[Hodnota dopadu - důvěrnost (B)]]*Tabulka2[[#This Row],[Hodnota zranitelnosti (B)]]*Tabulka2[[#This Row],[Hodnota hrozby (B)]]</f>
        <v>12</v>
      </c>
      <c r="AI6" s="70">
        <f>Tabulka2[[#This Row],[Hodnota dopadu - integrita (B)]]*Tabulka2[[#This Row],[Hodnota zranitelnosti (B)]]*Tabulka2[[#This Row],[Hodnota hrozby (B)]]</f>
        <v>18</v>
      </c>
      <c r="AJ6" s="76" t="s">
        <v>559</v>
      </c>
      <c r="AK6" s="80"/>
    </row>
    <row r="7" spans="1:37" ht="15" x14ac:dyDescent="0.25">
      <c r="A7" s="70" t="s">
        <v>157</v>
      </c>
      <c r="B7" s="71" t="s">
        <v>556</v>
      </c>
      <c r="C7" s="72">
        <f>'Katalog podpůrných aktiv'!$G$2</f>
        <v>3</v>
      </c>
      <c r="D7" s="72">
        <f>'Katalog podpůrných aktiv'!$I$2</f>
        <v>2</v>
      </c>
      <c r="E7" s="72">
        <f>'Katalog podpůrných aktiv'!$J$2</f>
        <v>3</v>
      </c>
      <c r="F7" s="71" t="s">
        <v>338</v>
      </c>
      <c r="G7" s="72">
        <v>3</v>
      </c>
      <c r="H7" s="73" t="s">
        <v>354</v>
      </c>
      <c r="I7" s="72">
        <v>1</v>
      </c>
      <c r="J7" s="70">
        <f>Tabulka2[[#This Row],[Hodnota dopadu - dostupnost]]*Tabulka2[[#This Row],[Hodnota zranitelnosti]]*Tabulka2[[#This Row],[Hodnota hrozby]]</f>
        <v>9</v>
      </c>
      <c r="K7" s="70">
        <f>Tabulka2[[#This Row],[Hodnota dopadu - důvěrnost]]*Tabulka2[[#This Row],[Hodnota zranitelnosti]]*Tabulka2[[#This Row],[Hodnota hrozby]]</f>
        <v>6</v>
      </c>
      <c r="L7" s="70">
        <f>Tabulka2[[#This Row],[Hodnota dopadu - integrita]]*Tabulka2[[#This Row],[Hodnota zranitelnosti]]*Tabulka2[[#This Row],[Hodnota hrozby]]</f>
        <v>9</v>
      </c>
      <c r="M7" s="71" t="s">
        <v>558</v>
      </c>
      <c r="N7" s="71" t="s">
        <v>563</v>
      </c>
      <c r="O7" s="71" t="s">
        <v>563</v>
      </c>
      <c r="P7" s="74"/>
      <c r="Q7" s="72">
        <f>'Katalog podpůrných aktiv'!$G$2</f>
        <v>3</v>
      </c>
      <c r="R7" s="72">
        <f>'Katalog podpůrných aktiv'!$I$2</f>
        <v>2</v>
      </c>
      <c r="S7" s="72">
        <f>'Katalog podpůrných aktiv'!$J$2</f>
        <v>3</v>
      </c>
      <c r="T7" s="75">
        <v>3</v>
      </c>
      <c r="U7" s="72">
        <v>1</v>
      </c>
      <c r="V7" s="70">
        <f>Tabulka2[[#This Row],[Hodnota dopadu - dostupnost (A)]]*Tabulka2[[#This Row],[Hodnota zranitelnosti (A)]]*Tabulka2[[#This Row],[Hodnota hrozby (A)]]</f>
        <v>9</v>
      </c>
      <c r="W7" s="70">
        <f>Tabulka2[[#This Row],[Hodnota dopadu - důvěrnost (A)]]*Tabulka2[[#This Row],[Hodnota zranitelnosti (A)]]*Tabulka2[[#This Row],[Hodnota hrozby (A)]]</f>
        <v>6</v>
      </c>
      <c r="X7" s="70">
        <f>Tabulka2[[#This Row],[Hodnota dopadu - integrita (A)]]*Tabulka2[[#This Row],[Hodnota zranitelnosti (A)]]*Tabulka2[[#This Row],[Hodnota hrozby (A)]]</f>
        <v>9</v>
      </c>
      <c r="Y7" s="76" t="s">
        <v>558</v>
      </c>
      <c r="Z7" s="76" t="s">
        <v>563</v>
      </c>
      <c r="AA7" s="77"/>
      <c r="AB7" s="72">
        <f>'Katalog podpůrných aktiv'!$G$2</f>
        <v>3</v>
      </c>
      <c r="AC7" s="72">
        <f>'Katalog podpůrných aktiv'!$I$2</f>
        <v>2</v>
      </c>
      <c r="AD7" s="72">
        <f>'Katalog podpůrných aktiv'!$J$2</f>
        <v>3</v>
      </c>
      <c r="AE7" s="75">
        <v>3</v>
      </c>
      <c r="AF7" s="72">
        <v>1</v>
      </c>
      <c r="AG7" s="70">
        <f>Tabulka2[[#This Row],[Hodnota dopadu - dostupnost (B)]]*Tabulka2[[#This Row],[Hodnota zranitelnosti (B)]]*Tabulka2[[#This Row],[Hodnota hrozby (B)]]</f>
        <v>9</v>
      </c>
      <c r="AH7" s="70">
        <f>Tabulka2[[#This Row],[Hodnota dopadu - důvěrnost (B)]]*Tabulka2[[#This Row],[Hodnota zranitelnosti (B)]]*Tabulka2[[#This Row],[Hodnota hrozby (B)]]</f>
        <v>6</v>
      </c>
      <c r="AI7" s="70">
        <f>Tabulka2[[#This Row],[Hodnota dopadu - integrita (B)]]*Tabulka2[[#This Row],[Hodnota zranitelnosti (B)]]*Tabulka2[[#This Row],[Hodnota hrozby (B)]]</f>
        <v>9</v>
      </c>
      <c r="AJ7" s="76" t="s">
        <v>558</v>
      </c>
      <c r="AK7" s="76" t="s">
        <v>563</v>
      </c>
    </row>
    <row r="8" spans="1:37" ht="45" x14ac:dyDescent="0.25">
      <c r="A8" s="70" t="s">
        <v>158</v>
      </c>
      <c r="B8" s="71" t="s">
        <v>556</v>
      </c>
      <c r="C8" s="72">
        <f>'Katalog podpůrných aktiv'!$G$2</f>
        <v>3</v>
      </c>
      <c r="D8" s="72" t="s">
        <v>235</v>
      </c>
      <c r="E8" s="72">
        <f>'Katalog podpůrných aktiv'!$J$2</f>
        <v>3</v>
      </c>
      <c r="F8" s="71" t="s">
        <v>338</v>
      </c>
      <c r="G8" s="72">
        <v>3</v>
      </c>
      <c r="H8" s="71" t="s">
        <v>358</v>
      </c>
      <c r="I8" s="72">
        <v>2</v>
      </c>
      <c r="J8" s="70">
        <f>Tabulka2[[#This Row],[Hodnota dopadu - dostupnost]]*Tabulka2[[#This Row],[Hodnota zranitelnosti]]*Tabulka2[[#This Row],[Hodnota hrozby]]</f>
        <v>18</v>
      </c>
      <c r="K8" s="70" t="s">
        <v>235</v>
      </c>
      <c r="L8" s="70">
        <f>Tabulka2[[#This Row],[Hodnota dopadu - integrita]]*Tabulka2[[#This Row],[Hodnota zranitelnosti]]*Tabulka2[[#This Row],[Hodnota hrozby]]</f>
        <v>18</v>
      </c>
      <c r="M8" s="71" t="s">
        <v>559</v>
      </c>
      <c r="N8" s="71" t="s">
        <v>563</v>
      </c>
      <c r="O8" s="71" t="s">
        <v>563</v>
      </c>
      <c r="P8" s="74"/>
      <c r="Q8" s="72">
        <f>'Katalog podpůrných aktiv'!$G$2</f>
        <v>3</v>
      </c>
      <c r="R8" s="72" t="s">
        <v>235</v>
      </c>
      <c r="S8" s="72">
        <f>'Katalog podpůrných aktiv'!$J$2</f>
        <v>3</v>
      </c>
      <c r="T8" s="75">
        <v>3</v>
      </c>
      <c r="U8" s="72">
        <v>2</v>
      </c>
      <c r="V8" s="70">
        <f>Tabulka2[[#This Row],[Hodnota dopadu - dostupnost (A)]]*Tabulka2[[#This Row],[Hodnota zranitelnosti (A)]]*Tabulka2[[#This Row],[Hodnota hrozby (A)]]</f>
        <v>18</v>
      </c>
      <c r="W8" s="70" t="s">
        <v>235</v>
      </c>
      <c r="X8" s="70">
        <f>Tabulka2[[#This Row],[Hodnota dopadu - integrita (A)]]*Tabulka2[[#This Row],[Hodnota zranitelnosti (A)]]*Tabulka2[[#This Row],[Hodnota hrozby (A)]]</f>
        <v>18</v>
      </c>
      <c r="Y8" s="76" t="s">
        <v>559</v>
      </c>
      <c r="Z8" s="76" t="s">
        <v>563</v>
      </c>
      <c r="AA8" s="77"/>
      <c r="AB8" s="72">
        <f>'Katalog podpůrných aktiv'!$G$2</f>
        <v>3</v>
      </c>
      <c r="AC8" s="72" t="s">
        <v>235</v>
      </c>
      <c r="AD8" s="72">
        <f>'Katalog podpůrných aktiv'!$J$2</f>
        <v>3</v>
      </c>
      <c r="AE8" s="75">
        <v>3</v>
      </c>
      <c r="AF8" s="72">
        <v>2</v>
      </c>
      <c r="AG8" s="70">
        <f>Tabulka2[[#This Row],[Hodnota dopadu - dostupnost (B)]]*Tabulka2[[#This Row],[Hodnota zranitelnosti (B)]]*Tabulka2[[#This Row],[Hodnota hrozby (B)]]</f>
        <v>18</v>
      </c>
      <c r="AH8" s="70" t="s">
        <v>235</v>
      </c>
      <c r="AI8" s="70">
        <f>Tabulka2[[#This Row],[Hodnota dopadu - integrita (B)]]*Tabulka2[[#This Row],[Hodnota zranitelnosti (B)]]*Tabulka2[[#This Row],[Hodnota hrozby (B)]]</f>
        <v>18</v>
      </c>
      <c r="AJ8" s="76" t="s">
        <v>559</v>
      </c>
      <c r="AK8" s="76" t="s">
        <v>563</v>
      </c>
    </row>
    <row r="9" spans="1:37" ht="60" x14ac:dyDescent="0.25">
      <c r="A9" s="70" t="s">
        <v>159</v>
      </c>
      <c r="B9" s="71" t="s">
        <v>556</v>
      </c>
      <c r="C9" s="72">
        <f>'Katalog podpůrných aktiv'!$G$2</f>
        <v>3</v>
      </c>
      <c r="D9" s="72">
        <f>'Katalog podpůrných aktiv'!$I$2</f>
        <v>2</v>
      </c>
      <c r="E9" s="72">
        <f>'Katalog podpůrných aktiv'!$J$2</f>
        <v>3</v>
      </c>
      <c r="F9" s="71" t="s">
        <v>338</v>
      </c>
      <c r="G9" s="72">
        <v>3</v>
      </c>
      <c r="H9" s="81" t="s">
        <v>356</v>
      </c>
      <c r="I9" s="79">
        <v>4</v>
      </c>
      <c r="J9" s="70">
        <f>Tabulka2[[#This Row],[Hodnota dopadu - dostupnost]]*Tabulka2[[#This Row],[Hodnota zranitelnosti]]*Tabulka2[[#This Row],[Hodnota hrozby]]</f>
        <v>36</v>
      </c>
      <c r="K9" s="70">
        <f>Tabulka2[[#This Row],[Hodnota dopadu - důvěrnost]]*Tabulka2[[#This Row],[Hodnota zranitelnosti]]*Tabulka2[[#This Row],[Hodnota hrozby]]</f>
        <v>24</v>
      </c>
      <c r="L9" s="70">
        <f>Tabulka2[[#This Row],[Hodnota dopadu - integrita]]*Tabulka2[[#This Row],[Hodnota zranitelnosti]]*Tabulka2[[#This Row],[Hodnota hrozby]]</f>
        <v>36</v>
      </c>
      <c r="M9" s="71" t="s">
        <v>560</v>
      </c>
      <c r="N9" s="71" t="s">
        <v>563</v>
      </c>
      <c r="O9" s="71" t="s">
        <v>580</v>
      </c>
      <c r="P9" s="74"/>
      <c r="Q9" s="72">
        <f>'Katalog podpůrných aktiv'!$G$2</f>
        <v>3</v>
      </c>
      <c r="R9" s="72">
        <f>'Katalog podpůrných aktiv'!$I$2</f>
        <v>2</v>
      </c>
      <c r="S9" s="72">
        <f>'Katalog podpůrných aktiv'!$J$2</f>
        <v>3</v>
      </c>
      <c r="T9" s="75">
        <v>3</v>
      </c>
      <c r="U9" s="79">
        <v>4</v>
      </c>
      <c r="V9" s="70">
        <f>Tabulka2[[#This Row],[Hodnota dopadu - dostupnost (A)]]*Tabulka2[[#This Row],[Hodnota zranitelnosti (A)]]*Tabulka2[[#This Row],[Hodnota hrozby (A)]]</f>
        <v>36</v>
      </c>
      <c r="W9" s="70">
        <f>Tabulka2[[#This Row],[Hodnota dopadu - důvěrnost (A)]]*Tabulka2[[#This Row],[Hodnota zranitelnosti (A)]]*Tabulka2[[#This Row],[Hodnota hrozby (A)]]</f>
        <v>24</v>
      </c>
      <c r="X9" s="70">
        <f>Tabulka2[[#This Row],[Hodnota dopadu - integrita (A)]]*Tabulka2[[#This Row],[Hodnota zranitelnosti (A)]]*Tabulka2[[#This Row],[Hodnota hrozby (A)]]</f>
        <v>36</v>
      </c>
      <c r="Y9" s="76" t="s">
        <v>560</v>
      </c>
      <c r="Z9" s="76" t="s">
        <v>595</v>
      </c>
      <c r="AA9" s="77"/>
      <c r="AB9" s="72">
        <f>'Katalog podpůrných aktiv'!$G$2</f>
        <v>3</v>
      </c>
      <c r="AC9" s="72">
        <f>'Katalog podpůrných aktiv'!$I$2</f>
        <v>2</v>
      </c>
      <c r="AD9" s="72">
        <f>'Katalog podpůrných aktiv'!$J$2</f>
        <v>3</v>
      </c>
      <c r="AE9" s="75">
        <v>3</v>
      </c>
      <c r="AF9" s="72">
        <v>2</v>
      </c>
      <c r="AG9" s="70">
        <f>Tabulka2[[#This Row],[Hodnota dopadu - dostupnost (B)]]*Tabulka2[[#This Row],[Hodnota zranitelnosti (B)]]*Tabulka2[[#This Row],[Hodnota hrozby (B)]]</f>
        <v>18</v>
      </c>
      <c r="AH9" s="70">
        <f>Tabulka2[[#This Row],[Hodnota dopadu - důvěrnost (B)]]*Tabulka2[[#This Row],[Hodnota zranitelnosti (B)]]*Tabulka2[[#This Row],[Hodnota hrozby (B)]]</f>
        <v>12</v>
      </c>
      <c r="AI9" s="70">
        <f>Tabulka2[[#This Row],[Hodnota dopadu - integrita (B)]]*Tabulka2[[#This Row],[Hodnota zranitelnosti (B)]]*Tabulka2[[#This Row],[Hodnota hrozby (B)]]</f>
        <v>18</v>
      </c>
      <c r="AJ9" s="76" t="s">
        <v>559</v>
      </c>
      <c r="AK9" s="80" t="s">
        <v>563</v>
      </c>
    </row>
    <row r="10" spans="1:37" ht="60" x14ac:dyDescent="0.25">
      <c r="A10" s="70" t="s">
        <v>160</v>
      </c>
      <c r="B10" s="71" t="s">
        <v>556</v>
      </c>
      <c r="C10" s="72">
        <f>'Katalog podpůrných aktiv'!$G$2</f>
        <v>3</v>
      </c>
      <c r="D10" s="72">
        <f>'Katalog podpůrných aktiv'!$I$2</f>
        <v>2</v>
      </c>
      <c r="E10" s="72" t="s">
        <v>235</v>
      </c>
      <c r="F10" s="71" t="s">
        <v>338</v>
      </c>
      <c r="G10" s="72">
        <v>3</v>
      </c>
      <c r="H10" s="78" t="s">
        <v>398</v>
      </c>
      <c r="I10" s="79">
        <v>4</v>
      </c>
      <c r="J10" s="70">
        <f>Tabulka2[[#This Row],[Hodnota dopadu - dostupnost]]*Tabulka2[[#This Row],[Hodnota zranitelnosti]]*Tabulka2[[#This Row],[Hodnota hrozby]]</f>
        <v>36</v>
      </c>
      <c r="K10" s="70">
        <f>Tabulka2[[#This Row],[Hodnota dopadu - důvěrnost]]*Tabulka2[[#This Row],[Hodnota zranitelnosti]]*Tabulka2[[#This Row],[Hodnota hrozby]]</f>
        <v>24</v>
      </c>
      <c r="L10" s="70" t="s">
        <v>235</v>
      </c>
      <c r="M10" s="71" t="s">
        <v>560</v>
      </c>
      <c r="N10" s="71" t="s">
        <v>563</v>
      </c>
      <c r="O10" s="71" t="s">
        <v>581</v>
      </c>
      <c r="P10" s="74"/>
      <c r="Q10" s="72">
        <f>'Katalog podpůrných aktiv'!$G$2</f>
        <v>3</v>
      </c>
      <c r="R10" s="72">
        <f>'Katalog podpůrných aktiv'!$I$2</f>
        <v>2</v>
      </c>
      <c r="S10" s="72" t="s">
        <v>235</v>
      </c>
      <c r="T10" s="75">
        <v>3</v>
      </c>
      <c r="U10" s="79">
        <v>4</v>
      </c>
      <c r="V10" s="70">
        <f>Tabulka2[[#This Row],[Hodnota dopadu - dostupnost (A)]]*Tabulka2[[#This Row],[Hodnota zranitelnosti (A)]]*Tabulka2[[#This Row],[Hodnota hrozby (A)]]</f>
        <v>36</v>
      </c>
      <c r="W10" s="70">
        <f>Tabulka2[[#This Row],[Hodnota dopadu - důvěrnost (A)]]*Tabulka2[[#This Row],[Hodnota zranitelnosti (A)]]*Tabulka2[[#This Row],[Hodnota hrozby (A)]]</f>
        <v>24</v>
      </c>
      <c r="X10" s="70" t="s">
        <v>235</v>
      </c>
      <c r="Y10" s="76" t="s">
        <v>560</v>
      </c>
      <c r="Z10" s="76" t="s">
        <v>595</v>
      </c>
      <c r="AA10" s="77"/>
      <c r="AB10" s="72">
        <f>'Katalog podpůrných aktiv'!$G$2</f>
        <v>3</v>
      </c>
      <c r="AC10" s="72">
        <f>'Katalog podpůrných aktiv'!$I$2</f>
        <v>2</v>
      </c>
      <c r="AD10" s="72" t="s">
        <v>235</v>
      </c>
      <c r="AE10" s="75">
        <v>3</v>
      </c>
      <c r="AF10" s="72">
        <v>2</v>
      </c>
      <c r="AG10" s="70">
        <f>Tabulka2[[#This Row],[Hodnota dopadu - dostupnost (B)]]*Tabulka2[[#This Row],[Hodnota zranitelnosti (B)]]*Tabulka2[[#This Row],[Hodnota hrozby (B)]]</f>
        <v>18</v>
      </c>
      <c r="AH10" s="70">
        <f>Tabulka2[[#This Row],[Hodnota dopadu - důvěrnost (B)]]*Tabulka2[[#This Row],[Hodnota zranitelnosti (B)]]*Tabulka2[[#This Row],[Hodnota hrozby (B)]]</f>
        <v>12</v>
      </c>
      <c r="AI10" s="70" t="s">
        <v>235</v>
      </c>
      <c r="AJ10" s="76" t="s">
        <v>559</v>
      </c>
      <c r="AK10" s="76" t="s">
        <v>563</v>
      </c>
    </row>
    <row r="11" spans="1:37" ht="30" x14ac:dyDescent="0.25">
      <c r="A11" s="70" t="s">
        <v>161</v>
      </c>
      <c r="B11" s="71" t="s">
        <v>556</v>
      </c>
      <c r="C11" s="72">
        <f>'Katalog podpůrných aktiv'!$G$2</f>
        <v>3</v>
      </c>
      <c r="D11" s="72">
        <f>'Katalog podpůrných aktiv'!$I$2</f>
        <v>2</v>
      </c>
      <c r="E11" s="72">
        <f>'Katalog podpůrných aktiv'!$J$2</f>
        <v>3</v>
      </c>
      <c r="F11" s="71" t="s">
        <v>338</v>
      </c>
      <c r="G11" s="72">
        <v>3</v>
      </c>
      <c r="H11" s="73" t="s">
        <v>350</v>
      </c>
      <c r="I11" s="72">
        <v>2</v>
      </c>
      <c r="J11" s="70">
        <f>Tabulka2[[#This Row],[Hodnota dopadu - dostupnost]]*Tabulka2[[#This Row],[Hodnota zranitelnosti]]*Tabulka2[[#This Row],[Hodnota hrozby]]</f>
        <v>18</v>
      </c>
      <c r="K11" s="70">
        <f>Tabulka2[[#This Row],[Hodnota dopadu - důvěrnost]]*Tabulka2[[#This Row],[Hodnota zranitelnosti]]*Tabulka2[[#This Row],[Hodnota hrozby]]</f>
        <v>12</v>
      </c>
      <c r="L11" s="70">
        <f>Tabulka2[[#This Row],[Hodnota dopadu - integrita]]*Tabulka2[[#This Row],[Hodnota zranitelnosti]]*Tabulka2[[#This Row],[Hodnota hrozby]]</f>
        <v>18</v>
      </c>
      <c r="M11" s="71" t="s">
        <v>559</v>
      </c>
      <c r="N11" s="71" t="s">
        <v>563</v>
      </c>
      <c r="O11" s="71" t="s">
        <v>563</v>
      </c>
      <c r="P11" s="74"/>
      <c r="Q11" s="72">
        <f>'Katalog podpůrných aktiv'!$G$2</f>
        <v>3</v>
      </c>
      <c r="R11" s="72">
        <f>'Katalog podpůrných aktiv'!$I$2</f>
        <v>2</v>
      </c>
      <c r="S11" s="72">
        <f>'Katalog podpůrných aktiv'!$J$2</f>
        <v>3</v>
      </c>
      <c r="T11" s="75">
        <v>3</v>
      </c>
      <c r="U11" s="72">
        <v>2</v>
      </c>
      <c r="V11" s="70">
        <f>Tabulka2[[#This Row],[Hodnota dopadu - dostupnost (A)]]*Tabulka2[[#This Row],[Hodnota zranitelnosti (A)]]*Tabulka2[[#This Row],[Hodnota hrozby (A)]]</f>
        <v>18</v>
      </c>
      <c r="W11" s="70">
        <f>Tabulka2[[#This Row],[Hodnota dopadu - důvěrnost (A)]]*Tabulka2[[#This Row],[Hodnota zranitelnosti (A)]]*Tabulka2[[#This Row],[Hodnota hrozby (A)]]</f>
        <v>12</v>
      </c>
      <c r="X11" s="70">
        <f>Tabulka2[[#This Row],[Hodnota dopadu - integrita (A)]]*Tabulka2[[#This Row],[Hodnota zranitelnosti (A)]]*Tabulka2[[#This Row],[Hodnota hrozby (A)]]</f>
        <v>18</v>
      </c>
      <c r="Y11" s="76" t="s">
        <v>559</v>
      </c>
      <c r="Z11" s="76" t="s">
        <v>563</v>
      </c>
      <c r="AA11" s="77"/>
      <c r="AB11" s="72">
        <f>'Katalog podpůrných aktiv'!$G$2</f>
        <v>3</v>
      </c>
      <c r="AC11" s="72">
        <f>'Katalog podpůrných aktiv'!$I$2</f>
        <v>2</v>
      </c>
      <c r="AD11" s="72">
        <f>'Katalog podpůrných aktiv'!$J$2</f>
        <v>3</v>
      </c>
      <c r="AE11" s="75">
        <v>3</v>
      </c>
      <c r="AF11" s="72">
        <v>2</v>
      </c>
      <c r="AG11" s="70">
        <f>Tabulka2[[#This Row],[Hodnota dopadu - dostupnost (B)]]*Tabulka2[[#This Row],[Hodnota zranitelnosti (B)]]*Tabulka2[[#This Row],[Hodnota hrozby (B)]]</f>
        <v>18</v>
      </c>
      <c r="AH11" s="70">
        <f>Tabulka2[[#This Row],[Hodnota dopadu - důvěrnost (B)]]*Tabulka2[[#This Row],[Hodnota zranitelnosti (B)]]*Tabulka2[[#This Row],[Hodnota hrozby (B)]]</f>
        <v>12</v>
      </c>
      <c r="AI11" s="70">
        <f>Tabulka2[[#This Row],[Hodnota dopadu - integrita (B)]]*Tabulka2[[#This Row],[Hodnota zranitelnosti (B)]]*Tabulka2[[#This Row],[Hodnota hrozby (B)]]</f>
        <v>18</v>
      </c>
      <c r="AJ11" s="76" t="s">
        <v>559</v>
      </c>
      <c r="AK11" s="76" t="s">
        <v>563</v>
      </c>
    </row>
    <row r="12" spans="1:37" ht="60" x14ac:dyDescent="0.25">
      <c r="A12" s="70" t="s">
        <v>162</v>
      </c>
      <c r="B12" s="71" t="s">
        <v>556</v>
      </c>
      <c r="C12" s="72">
        <f>'Katalog podpůrných aktiv'!$G$2</f>
        <v>3</v>
      </c>
      <c r="D12" s="72">
        <f>'Katalog podpůrných aktiv'!$I$2</f>
        <v>2</v>
      </c>
      <c r="E12" s="72">
        <f>'Katalog podpůrných aktiv'!$J$2</f>
        <v>3</v>
      </c>
      <c r="F12" s="71" t="s">
        <v>338</v>
      </c>
      <c r="G12" s="72">
        <v>3</v>
      </c>
      <c r="H12" s="78" t="s">
        <v>352</v>
      </c>
      <c r="I12" s="79">
        <v>4</v>
      </c>
      <c r="J12" s="70">
        <f>Tabulka2[[#This Row],[Hodnota dopadu - dostupnost]]*Tabulka2[[#This Row],[Hodnota zranitelnosti]]*Tabulka2[[#This Row],[Hodnota hrozby]]</f>
        <v>36</v>
      </c>
      <c r="K12" s="70">
        <f>Tabulka2[[#This Row],[Hodnota dopadu - důvěrnost]]*Tabulka2[[#This Row],[Hodnota zranitelnosti]]*Tabulka2[[#This Row],[Hodnota hrozby]]</f>
        <v>24</v>
      </c>
      <c r="L12" s="70">
        <f>Tabulka2[[#This Row],[Hodnota dopadu - integrita]]*Tabulka2[[#This Row],[Hodnota zranitelnosti]]*Tabulka2[[#This Row],[Hodnota hrozby]]</f>
        <v>36</v>
      </c>
      <c r="M12" s="71" t="s">
        <v>560</v>
      </c>
      <c r="N12" s="71" t="s">
        <v>563</v>
      </c>
      <c r="O12" s="71" t="s">
        <v>579</v>
      </c>
      <c r="P12" s="74"/>
      <c r="Q12" s="72">
        <f>'Katalog podpůrných aktiv'!$G$2</f>
        <v>3</v>
      </c>
      <c r="R12" s="72">
        <f>'Katalog podpůrných aktiv'!$I$2</f>
        <v>2</v>
      </c>
      <c r="S12" s="72">
        <f>'Katalog podpůrných aktiv'!$J$2</f>
        <v>3</v>
      </c>
      <c r="T12" s="75">
        <v>3</v>
      </c>
      <c r="U12" s="79">
        <v>4</v>
      </c>
      <c r="V12" s="70">
        <f>Tabulka2[[#This Row],[Hodnota dopadu - dostupnost (A)]]*Tabulka2[[#This Row],[Hodnota zranitelnosti (A)]]*Tabulka2[[#This Row],[Hodnota hrozby (A)]]</f>
        <v>36</v>
      </c>
      <c r="W12" s="70">
        <f>Tabulka2[[#This Row],[Hodnota dopadu - důvěrnost (A)]]*Tabulka2[[#This Row],[Hodnota zranitelnosti (A)]]*Tabulka2[[#This Row],[Hodnota hrozby (A)]]</f>
        <v>24</v>
      </c>
      <c r="X12" s="70">
        <f>Tabulka2[[#This Row],[Hodnota dopadu - integrita (A)]]*Tabulka2[[#This Row],[Hodnota zranitelnosti (A)]]*Tabulka2[[#This Row],[Hodnota hrozby (A)]]</f>
        <v>36</v>
      </c>
      <c r="Y12" s="71" t="s">
        <v>560</v>
      </c>
      <c r="Z12" s="71" t="s">
        <v>595</v>
      </c>
      <c r="AA12" s="77"/>
      <c r="AB12" s="72">
        <f>'Katalog podpůrných aktiv'!$G$2</f>
        <v>3</v>
      </c>
      <c r="AC12" s="72">
        <f>'Katalog podpůrných aktiv'!$I$2</f>
        <v>2</v>
      </c>
      <c r="AD12" s="72">
        <f>'Katalog podpůrných aktiv'!$J$2</f>
        <v>3</v>
      </c>
      <c r="AE12" s="75">
        <v>3</v>
      </c>
      <c r="AF12" s="72">
        <v>2</v>
      </c>
      <c r="AG12" s="70">
        <f>Tabulka2[[#This Row],[Hodnota dopadu - dostupnost (B)]]*Tabulka2[[#This Row],[Hodnota zranitelnosti (B)]]*Tabulka2[[#This Row],[Hodnota hrozby (B)]]</f>
        <v>18</v>
      </c>
      <c r="AH12" s="70">
        <f>Tabulka2[[#This Row],[Hodnota dopadu - důvěrnost (B)]]*Tabulka2[[#This Row],[Hodnota zranitelnosti (B)]]*Tabulka2[[#This Row],[Hodnota hrozby (B)]]</f>
        <v>12</v>
      </c>
      <c r="AI12" s="70">
        <f>Tabulka2[[#This Row],[Hodnota dopadu - integrita (B)]]*Tabulka2[[#This Row],[Hodnota zranitelnosti (B)]]*Tabulka2[[#This Row],[Hodnota hrozby (B)]]</f>
        <v>18</v>
      </c>
      <c r="AJ12" s="76" t="s">
        <v>559</v>
      </c>
      <c r="AK12" s="76" t="s">
        <v>563</v>
      </c>
    </row>
    <row r="13" spans="1:37" ht="75" x14ac:dyDescent="0.25">
      <c r="A13" s="70" t="s">
        <v>163</v>
      </c>
      <c r="B13" s="71" t="s">
        <v>556</v>
      </c>
      <c r="C13" s="72">
        <f>'Katalog podpůrných aktiv'!$G$2</f>
        <v>3</v>
      </c>
      <c r="D13" s="72" t="s">
        <v>235</v>
      </c>
      <c r="E13" s="72" t="s">
        <v>235</v>
      </c>
      <c r="F13" s="71" t="s">
        <v>338</v>
      </c>
      <c r="G13" s="72">
        <v>3</v>
      </c>
      <c r="H13" s="81" t="s">
        <v>351</v>
      </c>
      <c r="I13" s="79">
        <v>4</v>
      </c>
      <c r="J13" s="70">
        <f>Tabulka2[[#This Row],[Hodnota dopadu - dostupnost]]*Tabulka2[[#This Row],[Hodnota zranitelnosti]]*Tabulka2[[#This Row],[Hodnota hrozby]]</f>
        <v>36</v>
      </c>
      <c r="K13" s="70" t="s">
        <v>235</v>
      </c>
      <c r="L13" s="70" t="s">
        <v>235</v>
      </c>
      <c r="M13" s="71" t="s">
        <v>560</v>
      </c>
      <c r="N13" s="71" t="s">
        <v>563</v>
      </c>
      <c r="O13" s="71" t="s">
        <v>578</v>
      </c>
      <c r="P13" s="74"/>
      <c r="Q13" s="72">
        <f>'Katalog podpůrných aktiv'!$G$2</f>
        <v>3</v>
      </c>
      <c r="R13" s="72" t="s">
        <v>235</v>
      </c>
      <c r="S13" s="72" t="s">
        <v>235</v>
      </c>
      <c r="T13" s="75">
        <v>3</v>
      </c>
      <c r="U13" s="79">
        <v>4</v>
      </c>
      <c r="V13" s="70">
        <f>Tabulka2[[#This Row],[Hodnota dopadu - dostupnost (A)]]*Tabulka2[[#This Row],[Hodnota zranitelnosti (A)]]*Tabulka2[[#This Row],[Hodnota hrozby (A)]]</f>
        <v>36</v>
      </c>
      <c r="W13" s="70" t="s">
        <v>235</v>
      </c>
      <c r="X13" s="70" t="s">
        <v>235</v>
      </c>
      <c r="Y13" s="76" t="s">
        <v>560</v>
      </c>
      <c r="Z13" s="76" t="s">
        <v>595</v>
      </c>
      <c r="AA13" s="77"/>
      <c r="AB13" s="72">
        <f>'Katalog podpůrných aktiv'!$G$2</f>
        <v>3</v>
      </c>
      <c r="AC13" s="72" t="s">
        <v>235</v>
      </c>
      <c r="AD13" s="72" t="s">
        <v>235</v>
      </c>
      <c r="AE13" s="75">
        <v>3</v>
      </c>
      <c r="AF13" s="72">
        <v>2</v>
      </c>
      <c r="AG13" s="70">
        <f>Tabulka2[[#This Row],[Hodnota dopadu - dostupnost (B)]]*Tabulka2[[#This Row],[Hodnota zranitelnosti (B)]]*Tabulka2[[#This Row],[Hodnota hrozby (B)]]</f>
        <v>18</v>
      </c>
      <c r="AH13" s="70" t="s">
        <v>235</v>
      </c>
      <c r="AI13" s="70" t="s">
        <v>235</v>
      </c>
      <c r="AJ13" s="76" t="s">
        <v>559</v>
      </c>
      <c r="AK13" s="76" t="s">
        <v>563</v>
      </c>
    </row>
    <row r="14" spans="1:37" ht="60" x14ac:dyDescent="0.25">
      <c r="A14" s="70" t="s">
        <v>164</v>
      </c>
      <c r="B14" s="71" t="s">
        <v>556</v>
      </c>
      <c r="C14" s="72">
        <f>'Katalog podpůrných aktiv'!$G$2</f>
        <v>3</v>
      </c>
      <c r="D14" s="72">
        <f>'Katalog podpůrných aktiv'!$I$2</f>
        <v>2</v>
      </c>
      <c r="E14" s="72">
        <f>'Katalog podpůrných aktiv'!$J$2</f>
        <v>3</v>
      </c>
      <c r="F14" s="71" t="s">
        <v>338</v>
      </c>
      <c r="G14" s="72">
        <v>3</v>
      </c>
      <c r="H14" s="78" t="s">
        <v>347</v>
      </c>
      <c r="I14" s="79">
        <v>4</v>
      </c>
      <c r="J14" s="70">
        <f>Tabulka2[[#This Row],[Hodnota dopadu - dostupnost]]*Tabulka2[[#This Row],[Hodnota zranitelnosti]]*Tabulka2[[#This Row],[Hodnota hrozby]]</f>
        <v>36</v>
      </c>
      <c r="K14" s="70">
        <f>Tabulka2[[#This Row],[Hodnota dopadu - důvěrnost]]*Tabulka2[[#This Row],[Hodnota zranitelnosti]]*Tabulka2[[#This Row],[Hodnota hrozby]]</f>
        <v>24</v>
      </c>
      <c r="L14" s="70">
        <f>Tabulka2[[#This Row],[Hodnota dopadu - integrita]]*Tabulka2[[#This Row],[Hodnota zranitelnosti]]*Tabulka2[[#This Row],[Hodnota hrozby]]</f>
        <v>36</v>
      </c>
      <c r="M14" s="71" t="s">
        <v>560</v>
      </c>
      <c r="N14" s="71" t="s">
        <v>563</v>
      </c>
      <c r="O14" s="71" t="s">
        <v>581</v>
      </c>
      <c r="P14" s="74"/>
      <c r="Q14" s="72">
        <f>'Katalog podpůrných aktiv'!$G$2</f>
        <v>3</v>
      </c>
      <c r="R14" s="72">
        <f>'Katalog podpůrných aktiv'!$I$2</f>
        <v>2</v>
      </c>
      <c r="S14" s="72">
        <f>'Katalog podpůrných aktiv'!$J$2</f>
        <v>3</v>
      </c>
      <c r="T14" s="75">
        <v>3</v>
      </c>
      <c r="U14" s="79">
        <v>4</v>
      </c>
      <c r="V14" s="70">
        <f>Tabulka2[[#This Row],[Hodnota dopadu - dostupnost (A)]]*Tabulka2[[#This Row],[Hodnota zranitelnosti (A)]]*Tabulka2[[#This Row],[Hodnota hrozby (A)]]</f>
        <v>36</v>
      </c>
      <c r="W14" s="70">
        <f>Tabulka2[[#This Row],[Hodnota dopadu - důvěrnost (A)]]*Tabulka2[[#This Row],[Hodnota zranitelnosti (A)]]*Tabulka2[[#This Row],[Hodnota hrozby (A)]]</f>
        <v>24</v>
      </c>
      <c r="X14" s="70">
        <f>Tabulka2[[#This Row],[Hodnota dopadu - integrita (A)]]*Tabulka2[[#This Row],[Hodnota zranitelnosti (A)]]*Tabulka2[[#This Row],[Hodnota hrozby (A)]]</f>
        <v>36</v>
      </c>
      <c r="Y14" s="76" t="s">
        <v>560</v>
      </c>
      <c r="Z14" s="76" t="s">
        <v>595</v>
      </c>
      <c r="AA14" s="77"/>
      <c r="AB14" s="72">
        <f>'Katalog podpůrných aktiv'!$G$2</f>
        <v>3</v>
      </c>
      <c r="AC14" s="72">
        <f>'Katalog podpůrných aktiv'!$I$2</f>
        <v>2</v>
      </c>
      <c r="AD14" s="72">
        <f>'Katalog podpůrných aktiv'!$J$2</f>
        <v>3</v>
      </c>
      <c r="AE14" s="75">
        <v>3</v>
      </c>
      <c r="AF14" s="72">
        <v>2</v>
      </c>
      <c r="AG14" s="70">
        <f>Tabulka2[[#This Row],[Hodnota dopadu - dostupnost (B)]]*Tabulka2[[#This Row],[Hodnota zranitelnosti (B)]]*Tabulka2[[#This Row],[Hodnota hrozby (B)]]</f>
        <v>18</v>
      </c>
      <c r="AH14" s="70">
        <f>Tabulka2[[#This Row],[Hodnota dopadu - důvěrnost (B)]]*Tabulka2[[#This Row],[Hodnota zranitelnosti (B)]]*Tabulka2[[#This Row],[Hodnota hrozby (B)]]</f>
        <v>12</v>
      </c>
      <c r="AI14" s="70">
        <f>Tabulka2[[#This Row],[Hodnota dopadu - integrita (B)]]*Tabulka2[[#This Row],[Hodnota zranitelnosti (B)]]*Tabulka2[[#This Row],[Hodnota hrozby (B)]]</f>
        <v>18</v>
      </c>
      <c r="AJ14" s="76" t="s">
        <v>559</v>
      </c>
      <c r="AK14" s="76" t="s">
        <v>563</v>
      </c>
    </row>
    <row r="15" spans="1:37" ht="30" x14ac:dyDescent="0.25">
      <c r="A15" s="70" t="s">
        <v>165</v>
      </c>
      <c r="B15" s="71" t="s">
        <v>556</v>
      </c>
      <c r="C15" s="72" t="s">
        <v>235</v>
      </c>
      <c r="D15" s="72">
        <f>'Katalog podpůrných aktiv'!$I$2</f>
        <v>2</v>
      </c>
      <c r="E15" s="72" t="s">
        <v>235</v>
      </c>
      <c r="F15" s="71" t="s">
        <v>338</v>
      </c>
      <c r="G15" s="72">
        <v>3</v>
      </c>
      <c r="H15" s="81" t="s">
        <v>399</v>
      </c>
      <c r="I15" s="79">
        <v>4</v>
      </c>
      <c r="J15" s="70" t="s">
        <v>235</v>
      </c>
      <c r="K15" s="70">
        <f>Tabulka2[[#This Row],[Hodnota dopadu - důvěrnost]]*Tabulka2[[#This Row],[Hodnota zranitelnosti]]*Tabulka2[[#This Row],[Hodnota hrozby]]</f>
        <v>24</v>
      </c>
      <c r="L15" s="70" t="s">
        <v>235</v>
      </c>
      <c r="M15" s="71" t="s">
        <v>560</v>
      </c>
      <c r="N15" s="71" t="s">
        <v>563</v>
      </c>
      <c r="O15" s="71" t="s">
        <v>582</v>
      </c>
      <c r="P15" s="74"/>
      <c r="Q15" s="72" t="s">
        <v>235</v>
      </c>
      <c r="R15" s="72">
        <f>'Katalog podpůrných aktiv'!$I$2</f>
        <v>2</v>
      </c>
      <c r="S15" s="72" t="s">
        <v>235</v>
      </c>
      <c r="T15" s="75">
        <v>3</v>
      </c>
      <c r="U15" s="79">
        <v>4</v>
      </c>
      <c r="V15" s="70" t="s">
        <v>235</v>
      </c>
      <c r="W15" s="70">
        <f>Tabulka2[[#This Row],[Hodnota dopadu - důvěrnost (A)]]*Tabulka2[[#This Row],[Hodnota zranitelnosti (A)]]*Tabulka2[[#This Row],[Hodnota hrozby (A)]]</f>
        <v>24</v>
      </c>
      <c r="X15" s="70" t="s">
        <v>235</v>
      </c>
      <c r="Y15" s="76" t="s">
        <v>559</v>
      </c>
      <c r="Z15" s="76" t="s">
        <v>563</v>
      </c>
      <c r="AA15" s="77"/>
      <c r="AB15" s="72" t="s">
        <v>235</v>
      </c>
      <c r="AC15" s="72">
        <f>'Katalog podpůrných aktiv'!$I$2</f>
        <v>2</v>
      </c>
      <c r="AD15" s="72" t="s">
        <v>235</v>
      </c>
      <c r="AE15" s="75">
        <v>3</v>
      </c>
      <c r="AF15" s="72">
        <v>2</v>
      </c>
      <c r="AG15" s="70" t="s">
        <v>235</v>
      </c>
      <c r="AH15" s="70">
        <f>Tabulka2[[#This Row],[Hodnota dopadu - důvěrnost (B)]]*Tabulka2[[#This Row],[Hodnota zranitelnosti (B)]]*Tabulka2[[#This Row],[Hodnota hrozby (B)]]</f>
        <v>12</v>
      </c>
      <c r="AI15" s="70" t="s">
        <v>235</v>
      </c>
      <c r="AJ15" s="76" t="s">
        <v>558</v>
      </c>
      <c r="AK15" s="76" t="s">
        <v>563</v>
      </c>
    </row>
    <row r="16" spans="1:37" ht="60" x14ac:dyDescent="0.25">
      <c r="A16" s="70" t="s">
        <v>166</v>
      </c>
      <c r="B16" s="71" t="s">
        <v>556</v>
      </c>
      <c r="C16" s="72" t="s">
        <v>235</v>
      </c>
      <c r="D16" s="72">
        <f>'Katalog podpůrných aktiv'!$I$2</f>
        <v>2</v>
      </c>
      <c r="E16" s="72">
        <f>'Katalog podpůrných aktiv'!$J$2</f>
        <v>3</v>
      </c>
      <c r="F16" s="71" t="s">
        <v>338</v>
      </c>
      <c r="G16" s="72">
        <v>3</v>
      </c>
      <c r="H16" s="78" t="s">
        <v>357</v>
      </c>
      <c r="I16" s="79">
        <v>4</v>
      </c>
      <c r="J16" s="70" t="s">
        <v>235</v>
      </c>
      <c r="K16" s="70">
        <f>Tabulka2[[#This Row],[Hodnota dopadu - důvěrnost]]*Tabulka2[[#This Row],[Hodnota zranitelnosti]]*Tabulka2[[#This Row],[Hodnota hrozby]]</f>
        <v>24</v>
      </c>
      <c r="L16" s="70">
        <f>Tabulka2[[#This Row],[Hodnota dopadu - integrita]]*Tabulka2[[#This Row],[Hodnota zranitelnosti]]*Tabulka2[[#This Row],[Hodnota hrozby]]</f>
        <v>36</v>
      </c>
      <c r="M16" s="71" t="s">
        <v>560</v>
      </c>
      <c r="N16" s="71" t="s">
        <v>563</v>
      </c>
      <c r="O16" s="71" t="s">
        <v>581</v>
      </c>
      <c r="P16" s="74"/>
      <c r="Q16" s="72" t="s">
        <v>235</v>
      </c>
      <c r="R16" s="72">
        <f>'Katalog podpůrných aktiv'!$I$2</f>
        <v>2</v>
      </c>
      <c r="S16" s="72">
        <f>'Katalog podpůrných aktiv'!$J$2</f>
        <v>3</v>
      </c>
      <c r="T16" s="75">
        <v>3</v>
      </c>
      <c r="U16" s="79">
        <v>4</v>
      </c>
      <c r="V16" s="70" t="s">
        <v>235</v>
      </c>
      <c r="W16" s="70">
        <f>Tabulka2[[#This Row],[Hodnota dopadu - důvěrnost (A)]]*Tabulka2[[#This Row],[Hodnota zranitelnosti (A)]]*Tabulka2[[#This Row],[Hodnota hrozby (A)]]</f>
        <v>24</v>
      </c>
      <c r="X16" s="70">
        <f>Tabulka2[[#This Row],[Hodnota dopadu - integrita (A)]]*Tabulka2[[#This Row],[Hodnota zranitelnosti (A)]]*Tabulka2[[#This Row],[Hodnota hrozby (A)]]</f>
        <v>36</v>
      </c>
      <c r="Y16" s="76" t="s">
        <v>560</v>
      </c>
      <c r="Z16" s="76" t="s">
        <v>595</v>
      </c>
      <c r="AA16" s="77"/>
      <c r="AB16" s="72" t="s">
        <v>235</v>
      </c>
      <c r="AC16" s="72">
        <f>'Katalog podpůrných aktiv'!$I$2</f>
        <v>2</v>
      </c>
      <c r="AD16" s="72">
        <f>'Katalog podpůrných aktiv'!$J$2</f>
        <v>3</v>
      </c>
      <c r="AE16" s="75">
        <v>3</v>
      </c>
      <c r="AF16" s="72">
        <v>2</v>
      </c>
      <c r="AG16" s="70" t="s">
        <v>235</v>
      </c>
      <c r="AH16" s="70">
        <f>Tabulka2[[#This Row],[Hodnota dopadu - důvěrnost (B)]]*Tabulka2[[#This Row],[Hodnota zranitelnosti (B)]]*Tabulka2[[#This Row],[Hodnota hrozby (B)]]</f>
        <v>12</v>
      </c>
      <c r="AI16" s="70">
        <f>Tabulka2[[#This Row],[Hodnota dopadu - integrita (B)]]*Tabulka2[[#This Row],[Hodnota zranitelnosti (B)]]*Tabulka2[[#This Row],[Hodnota hrozby (B)]]</f>
        <v>18</v>
      </c>
      <c r="AJ16" s="76" t="s">
        <v>559</v>
      </c>
      <c r="AK16" s="76"/>
    </row>
    <row r="17" spans="1:37" ht="60" x14ac:dyDescent="0.25">
      <c r="A17" s="70" t="s">
        <v>167</v>
      </c>
      <c r="B17" s="71" t="s">
        <v>556</v>
      </c>
      <c r="C17" s="72">
        <f>'Katalog podpůrných aktiv'!$G$2</f>
        <v>3</v>
      </c>
      <c r="D17" s="72">
        <f>'Katalog podpůrných aktiv'!$I$2</f>
        <v>2</v>
      </c>
      <c r="E17" s="72">
        <f>'Katalog podpůrných aktiv'!$J$2</f>
        <v>3</v>
      </c>
      <c r="F17" s="71" t="s">
        <v>336</v>
      </c>
      <c r="G17" s="72">
        <v>2</v>
      </c>
      <c r="H17" s="73" t="s">
        <v>355</v>
      </c>
      <c r="I17" s="72">
        <v>2</v>
      </c>
      <c r="J17" s="70">
        <f>Tabulka2[[#This Row],[Hodnota dopadu - dostupnost]]*Tabulka2[[#This Row],[Hodnota zranitelnosti]]*Tabulka2[[#This Row],[Hodnota hrozby]]</f>
        <v>12</v>
      </c>
      <c r="K17" s="70">
        <f>Tabulka2[[#This Row],[Hodnota dopadu - důvěrnost]]*Tabulka2[[#This Row],[Hodnota zranitelnosti]]*Tabulka2[[#This Row],[Hodnota hrozby]]</f>
        <v>8</v>
      </c>
      <c r="L17" s="70">
        <f>Tabulka2[[#This Row],[Hodnota dopadu - integrita]]*Tabulka2[[#This Row],[Hodnota zranitelnosti]]*Tabulka2[[#This Row],[Hodnota hrozby]]</f>
        <v>12</v>
      </c>
      <c r="M17" s="71" t="s">
        <v>558</v>
      </c>
      <c r="N17" s="71" t="s">
        <v>563</v>
      </c>
      <c r="O17" s="71" t="s">
        <v>563</v>
      </c>
      <c r="P17" s="74"/>
      <c r="Q17" s="72">
        <f>'Katalog podpůrných aktiv'!$G$2</f>
        <v>3</v>
      </c>
      <c r="R17" s="72">
        <f>'Katalog podpůrných aktiv'!$I$2</f>
        <v>2</v>
      </c>
      <c r="S17" s="72">
        <f>'Katalog podpůrných aktiv'!$J$2</f>
        <v>3</v>
      </c>
      <c r="T17" s="75">
        <v>2</v>
      </c>
      <c r="U17" s="72">
        <v>2</v>
      </c>
      <c r="V17" s="70">
        <f>Tabulka2[[#This Row],[Hodnota dopadu - dostupnost (A)]]*Tabulka2[[#This Row],[Hodnota zranitelnosti (A)]]*Tabulka2[[#This Row],[Hodnota hrozby (A)]]</f>
        <v>12</v>
      </c>
      <c r="W17" s="70">
        <f>Tabulka2[[#This Row],[Hodnota dopadu - důvěrnost (A)]]*Tabulka2[[#This Row],[Hodnota zranitelnosti (A)]]*Tabulka2[[#This Row],[Hodnota hrozby (A)]]</f>
        <v>8</v>
      </c>
      <c r="X17" s="70">
        <f>Tabulka2[[#This Row],[Hodnota dopadu - integrita (A)]]*Tabulka2[[#This Row],[Hodnota zranitelnosti (A)]]*Tabulka2[[#This Row],[Hodnota hrozby (A)]]</f>
        <v>12</v>
      </c>
      <c r="Y17" s="76" t="s">
        <v>558</v>
      </c>
      <c r="Z17" s="76" t="s">
        <v>563</v>
      </c>
      <c r="AA17" s="77"/>
      <c r="AB17" s="72">
        <f>'Katalog podpůrných aktiv'!$G$2</f>
        <v>3</v>
      </c>
      <c r="AC17" s="72">
        <f>'Katalog podpůrných aktiv'!$I$2</f>
        <v>2</v>
      </c>
      <c r="AD17" s="72">
        <f>'Katalog podpůrných aktiv'!$J$2</f>
        <v>3</v>
      </c>
      <c r="AE17" s="75">
        <v>2</v>
      </c>
      <c r="AF17" s="72">
        <v>2</v>
      </c>
      <c r="AG17" s="70">
        <f>Tabulka2[[#This Row],[Hodnota dopadu - dostupnost (B)]]*Tabulka2[[#This Row],[Hodnota zranitelnosti (B)]]*Tabulka2[[#This Row],[Hodnota hrozby (B)]]</f>
        <v>12</v>
      </c>
      <c r="AH17" s="70">
        <f>Tabulka2[[#This Row],[Hodnota dopadu - důvěrnost (B)]]*Tabulka2[[#This Row],[Hodnota zranitelnosti (B)]]*Tabulka2[[#This Row],[Hodnota hrozby (B)]]</f>
        <v>8</v>
      </c>
      <c r="AI17" s="70">
        <f>Tabulka2[[#This Row],[Hodnota dopadu - integrita (B)]]*Tabulka2[[#This Row],[Hodnota zranitelnosti (B)]]*Tabulka2[[#This Row],[Hodnota hrozby (B)]]</f>
        <v>12</v>
      </c>
      <c r="AJ17" s="76" t="s">
        <v>558</v>
      </c>
      <c r="AK17" s="76" t="s">
        <v>563</v>
      </c>
    </row>
    <row r="18" spans="1:37" ht="45" x14ac:dyDescent="0.25">
      <c r="A18" s="70" t="s">
        <v>168</v>
      </c>
      <c r="B18" s="71" t="s">
        <v>556</v>
      </c>
      <c r="C18" s="72">
        <f>'Katalog podpůrných aktiv'!$G$2</f>
        <v>3</v>
      </c>
      <c r="D18" s="72" t="s">
        <v>235</v>
      </c>
      <c r="E18" s="72">
        <f>'Katalog podpůrných aktiv'!$J$2</f>
        <v>3</v>
      </c>
      <c r="F18" s="71" t="s">
        <v>336</v>
      </c>
      <c r="G18" s="72">
        <v>2</v>
      </c>
      <c r="H18" s="78" t="s">
        <v>345</v>
      </c>
      <c r="I18" s="79">
        <v>4</v>
      </c>
      <c r="J18" s="70">
        <f>Tabulka2[[#This Row],[Hodnota dopadu - dostupnost]]*Tabulka2[[#This Row],[Hodnota zranitelnosti]]*Tabulka2[[#This Row],[Hodnota hrozby]]</f>
        <v>24</v>
      </c>
      <c r="K18" s="70" t="s">
        <v>235</v>
      </c>
      <c r="L18" s="70">
        <f>Tabulka2[[#This Row],[Hodnota dopadu - integrita]]*Tabulka2[[#This Row],[Hodnota zranitelnosti]]*Tabulka2[[#This Row],[Hodnota hrozby]]</f>
        <v>24</v>
      </c>
      <c r="M18" s="71" t="s">
        <v>559</v>
      </c>
      <c r="N18" s="71" t="s">
        <v>563</v>
      </c>
      <c r="O18" s="71" t="s">
        <v>563</v>
      </c>
      <c r="P18" s="74"/>
      <c r="Q18" s="72">
        <f>'Katalog podpůrných aktiv'!$G$2</f>
        <v>3</v>
      </c>
      <c r="R18" s="72" t="s">
        <v>235</v>
      </c>
      <c r="S18" s="72">
        <f>'Katalog podpůrných aktiv'!$J$2</f>
        <v>3</v>
      </c>
      <c r="T18" s="75">
        <v>2</v>
      </c>
      <c r="U18" s="79">
        <v>4</v>
      </c>
      <c r="V18" s="70">
        <f>Tabulka2[[#This Row],[Hodnota dopadu - dostupnost (A)]]*Tabulka2[[#This Row],[Hodnota zranitelnosti (A)]]*Tabulka2[[#This Row],[Hodnota hrozby (A)]]</f>
        <v>24</v>
      </c>
      <c r="W18" s="70" t="s">
        <v>235</v>
      </c>
      <c r="X18" s="70">
        <f>Tabulka2[[#This Row],[Hodnota dopadu - integrita (A)]]*Tabulka2[[#This Row],[Hodnota zranitelnosti (A)]]*Tabulka2[[#This Row],[Hodnota hrozby (A)]]</f>
        <v>24</v>
      </c>
      <c r="Y18" s="76" t="s">
        <v>559</v>
      </c>
      <c r="Z18" s="76" t="s">
        <v>563</v>
      </c>
      <c r="AA18" s="77"/>
      <c r="AB18" s="72">
        <f>'Katalog podpůrných aktiv'!$G$2</f>
        <v>3</v>
      </c>
      <c r="AC18" s="72" t="s">
        <v>235</v>
      </c>
      <c r="AD18" s="72">
        <f>'Katalog podpůrných aktiv'!$J$2</f>
        <v>3</v>
      </c>
      <c r="AE18" s="75">
        <v>2</v>
      </c>
      <c r="AF18" s="72">
        <v>2</v>
      </c>
      <c r="AG18" s="70">
        <f>Tabulka2[[#This Row],[Hodnota dopadu - dostupnost (B)]]*Tabulka2[[#This Row],[Hodnota zranitelnosti (B)]]*Tabulka2[[#This Row],[Hodnota hrozby (B)]]</f>
        <v>12</v>
      </c>
      <c r="AH18" s="70" t="s">
        <v>235</v>
      </c>
      <c r="AI18" s="70">
        <f>Tabulka2[[#This Row],[Hodnota dopadu - integrita (B)]]*Tabulka2[[#This Row],[Hodnota zranitelnosti (B)]]*Tabulka2[[#This Row],[Hodnota hrozby (B)]]</f>
        <v>12</v>
      </c>
      <c r="AJ18" s="76" t="s">
        <v>558</v>
      </c>
      <c r="AK18" s="80" t="s">
        <v>563</v>
      </c>
    </row>
    <row r="19" spans="1:37" ht="15" x14ac:dyDescent="0.25">
      <c r="A19" s="70" t="s">
        <v>169</v>
      </c>
      <c r="B19" s="71" t="s">
        <v>556</v>
      </c>
      <c r="C19" s="72" t="s">
        <v>235</v>
      </c>
      <c r="D19" s="72">
        <f>'Katalog podpůrných aktiv'!$I$2</f>
        <v>2</v>
      </c>
      <c r="E19" s="72">
        <f>'Katalog podpůrných aktiv'!$J$2</f>
        <v>3</v>
      </c>
      <c r="F19" s="71" t="s">
        <v>336</v>
      </c>
      <c r="G19" s="72">
        <v>2</v>
      </c>
      <c r="H19" s="73" t="s">
        <v>353</v>
      </c>
      <c r="I19" s="72">
        <v>2</v>
      </c>
      <c r="J19" s="70" t="s">
        <v>235</v>
      </c>
      <c r="K19" s="70">
        <f>Tabulka2[[#This Row],[Hodnota dopadu - důvěrnost]]*Tabulka2[[#This Row],[Hodnota zranitelnosti]]*Tabulka2[[#This Row],[Hodnota hrozby]]</f>
        <v>8</v>
      </c>
      <c r="L19" s="70">
        <f>Tabulka2[[#This Row],[Hodnota dopadu - integrita]]*Tabulka2[[#This Row],[Hodnota zranitelnosti]]*Tabulka2[[#This Row],[Hodnota hrozby]]</f>
        <v>12</v>
      </c>
      <c r="M19" s="71" t="s">
        <v>558</v>
      </c>
      <c r="N19" s="71" t="s">
        <v>563</v>
      </c>
      <c r="O19" s="71" t="s">
        <v>563</v>
      </c>
      <c r="P19" s="74"/>
      <c r="Q19" s="72" t="s">
        <v>235</v>
      </c>
      <c r="R19" s="72">
        <f>'Katalog podpůrných aktiv'!$I$2</f>
        <v>2</v>
      </c>
      <c r="S19" s="72">
        <f>'Katalog podpůrných aktiv'!$J$2</f>
        <v>3</v>
      </c>
      <c r="T19" s="75">
        <v>2</v>
      </c>
      <c r="U19" s="72">
        <v>2</v>
      </c>
      <c r="V19" s="70" t="s">
        <v>235</v>
      </c>
      <c r="W19" s="70">
        <f>Tabulka2[[#This Row],[Hodnota dopadu - důvěrnost (A)]]*Tabulka2[[#This Row],[Hodnota zranitelnosti (A)]]*Tabulka2[[#This Row],[Hodnota hrozby (A)]]</f>
        <v>8</v>
      </c>
      <c r="X19" s="70">
        <f>Tabulka2[[#This Row],[Hodnota dopadu - integrita (A)]]*Tabulka2[[#This Row],[Hodnota zranitelnosti (A)]]*Tabulka2[[#This Row],[Hodnota hrozby (A)]]</f>
        <v>12</v>
      </c>
      <c r="Y19" s="76" t="s">
        <v>558</v>
      </c>
      <c r="Z19" s="76" t="s">
        <v>563</v>
      </c>
      <c r="AA19" s="77"/>
      <c r="AB19" s="72" t="s">
        <v>235</v>
      </c>
      <c r="AC19" s="72">
        <f>'Katalog podpůrných aktiv'!$I$2</f>
        <v>2</v>
      </c>
      <c r="AD19" s="72">
        <f>'Katalog podpůrných aktiv'!$J$2</f>
        <v>3</v>
      </c>
      <c r="AE19" s="75">
        <v>2</v>
      </c>
      <c r="AF19" s="72">
        <v>2</v>
      </c>
      <c r="AG19" s="70" t="s">
        <v>235</v>
      </c>
      <c r="AH19" s="70">
        <f>Tabulka2[[#This Row],[Hodnota dopadu - důvěrnost (B)]]*Tabulka2[[#This Row],[Hodnota zranitelnosti (B)]]*Tabulka2[[#This Row],[Hodnota hrozby (B)]]</f>
        <v>8</v>
      </c>
      <c r="AI19" s="70">
        <f>Tabulka2[[#This Row],[Hodnota dopadu - integrita (B)]]*Tabulka2[[#This Row],[Hodnota zranitelnosti (B)]]*Tabulka2[[#This Row],[Hodnota hrozby (B)]]</f>
        <v>12</v>
      </c>
      <c r="AJ19" s="76" t="s">
        <v>558</v>
      </c>
      <c r="AK19" s="76" t="s">
        <v>563</v>
      </c>
    </row>
    <row r="20" spans="1:37" ht="45" x14ac:dyDescent="0.25">
      <c r="A20" s="70" t="s">
        <v>170</v>
      </c>
      <c r="B20" s="71" t="s">
        <v>556</v>
      </c>
      <c r="C20" s="72">
        <f>'Katalog podpůrných aktiv'!$G$2</f>
        <v>3</v>
      </c>
      <c r="D20" s="72">
        <f>'Katalog podpůrných aktiv'!$I$2</f>
        <v>2</v>
      </c>
      <c r="E20" s="72">
        <f>'Katalog podpůrných aktiv'!$J$2</f>
        <v>3</v>
      </c>
      <c r="F20" s="71" t="s">
        <v>336</v>
      </c>
      <c r="G20" s="72">
        <v>2</v>
      </c>
      <c r="H20" s="78" t="s">
        <v>346</v>
      </c>
      <c r="I20" s="79">
        <v>4</v>
      </c>
      <c r="J20" s="70">
        <f>Tabulka2[[#This Row],[Hodnota dopadu - dostupnost]]*Tabulka2[[#This Row],[Hodnota zranitelnosti]]*Tabulka2[[#This Row],[Hodnota hrozby]]</f>
        <v>24</v>
      </c>
      <c r="K20" s="70">
        <f>Tabulka2[[#This Row],[Hodnota dopadu - důvěrnost]]*Tabulka2[[#This Row],[Hodnota zranitelnosti]]*Tabulka2[[#This Row],[Hodnota hrozby]]</f>
        <v>16</v>
      </c>
      <c r="L20" s="70">
        <f>Tabulka2[[#This Row],[Hodnota dopadu - integrita]]*Tabulka2[[#This Row],[Hodnota zranitelnosti]]*Tabulka2[[#This Row],[Hodnota hrozby]]</f>
        <v>24</v>
      </c>
      <c r="M20" s="71" t="s">
        <v>559</v>
      </c>
      <c r="N20" s="71" t="s">
        <v>563</v>
      </c>
      <c r="O20" s="71" t="s">
        <v>563</v>
      </c>
      <c r="P20" s="74"/>
      <c r="Q20" s="72">
        <f>'Katalog podpůrných aktiv'!$G$2</f>
        <v>3</v>
      </c>
      <c r="R20" s="72">
        <f>'Katalog podpůrných aktiv'!$I$2</f>
        <v>2</v>
      </c>
      <c r="S20" s="72">
        <f>'Katalog podpůrných aktiv'!$J$2</f>
        <v>3</v>
      </c>
      <c r="T20" s="75">
        <v>2</v>
      </c>
      <c r="U20" s="79">
        <v>4</v>
      </c>
      <c r="V20" s="70">
        <f>Tabulka2[[#This Row],[Hodnota dopadu - dostupnost (A)]]*Tabulka2[[#This Row],[Hodnota zranitelnosti (A)]]*Tabulka2[[#This Row],[Hodnota hrozby (A)]]</f>
        <v>24</v>
      </c>
      <c r="W20" s="70">
        <f>Tabulka2[[#This Row],[Hodnota dopadu - důvěrnost (A)]]*Tabulka2[[#This Row],[Hodnota zranitelnosti (A)]]*Tabulka2[[#This Row],[Hodnota hrozby (A)]]</f>
        <v>16</v>
      </c>
      <c r="X20" s="70">
        <f>Tabulka2[[#This Row],[Hodnota dopadu - integrita (A)]]*Tabulka2[[#This Row],[Hodnota zranitelnosti (A)]]*Tabulka2[[#This Row],[Hodnota hrozby (A)]]</f>
        <v>24</v>
      </c>
      <c r="Y20" s="71" t="s">
        <v>559</v>
      </c>
      <c r="Z20" s="76" t="s">
        <v>563</v>
      </c>
      <c r="AA20" s="77"/>
      <c r="AB20" s="72">
        <f>'Katalog podpůrných aktiv'!$G$2</f>
        <v>3</v>
      </c>
      <c r="AC20" s="72">
        <f>'Katalog podpůrných aktiv'!$I$2</f>
        <v>2</v>
      </c>
      <c r="AD20" s="72">
        <f>'Katalog podpůrných aktiv'!$J$2</f>
        <v>3</v>
      </c>
      <c r="AE20" s="75">
        <v>2</v>
      </c>
      <c r="AF20" s="72">
        <v>2</v>
      </c>
      <c r="AG20" s="70">
        <f>Tabulka2[[#This Row],[Hodnota dopadu - dostupnost (B)]]*Tabulka2[[#This Row],[Hodnota zranitelnosti (B)]]*Tabulka2[[#This Row],[Hodnota hrozby (B)]]</f>
        <v>12</v>
      </c>
      <c r="AH20" s="70">
        <f>Tabulka2[[#This Row],[Hodnota dopadu - důvěrnost (B)]]*Tabulka2[[#This Row],[Hodnota zranitelnosti (B)]]*Tabulka2[[#This Row],[Hodnota hrozby (B)]]</f>
        <v>8</v>
      </c>
      <c r="AI20" s="70">
        <f>Tabulka2[[#This Row],[Hodnota dopadu - integrita (B)]]*Tabulka2[[#This Row],[Hodnota zranitelnosti (B)]]*Tabulka2[[#This Row],[Hodnota hrozby (B)]]</f>
        <v>12</v>
      </c>
      <c r="AJ20" s="76" t="s">
        <v>558</v>
      </c>
      <c r="AK20" s="80"/>
    </row>
    <row r="21" spans="1:37" ht="15" x14ac:dyDescent="0.25">
      <c r="A21" s="70" t="s">
        <v>171</v>
      </c>
      <c r="B21" s="71" t="s">
        <v>556</v>
      </c>
      <c r="C21" s="72">
        <f>'Katalog podpůrných aktiv'!$G$2</f>
        <v>3</v>
      </c>
      <c r="D21" s="72">
        <f>'Katalog podpůrných aktiv'!$I$2</f>
        <v>2</v>
      </c>
      <c r="E21" s="72">
        <f>'Katalog podpůrných aktiv'!$J$2</f>
        <v>3</v>
      </c>
      <c r="F21" s="71" t="s">
        <v>336</v>
      </c>
      <c r="G21" s="72">
        <v>2</v>
      </c>
      <c r="H21" s="73" t="s">
        <v>354</v>
      </c>
      <c r="I21" s="72">
        <v>1</v>
      </c>
      <c r="J21" s="70">
        <f>Tabulka2[[#This Row],[Hodnota dopadu - dostupnost]]*Tabulka2[[#This Row],[Hodnota zranitelnosti]]*Tabulka2[[#This Row],[Hodnota hrozby]]</f>
        <v>6</v>
      </c>
      <c r="K21" s="70">
        <f>Tabulka2[[#This Row],[Hodnota dopadu - důvěrnost]]*Tabulka2[[#This Row],[Hodnota zranitelnosti]]*Tabulka2[[#This Row],[Hodnota hrozby]]</f>
        <v>4</v>
      </c>
      <c r="L21" s="70">
        <f>Tabulka2[[#This Row],[Hodnota dopadu - integrita]]*Tabulka2[[#This Row],[Hodnota zranitelnosti]]*Tabulka2[[#This Row],[Hodnota hrozby]]</f>
        <v>6</v>
      </c>
      <c r="M21" s="71" t="s">
        <v>558</v>
      </c>
      <c r="N21" s="71" t="s">
        <v>563</v>
      </c>
      <c r="O21" s="71" t="s">
        <v>563</v>
      </c>
      <c r="P21" s="74"/>
      <c r="Q21" s="72">
        <f>'Katalog podpůrných aktiv'!$G$2</f>
        <v>3</v>
      </c>
      <c r="R21" s="72">
        <f>'Katalog podpůrných aktiv'!$I$2</f>
        <v>2</v>
      </c>
      <c r="S21" s="72">
        <f>'Katalog podpůrných aktiv'!$J$2</f>
        <v>3</v>
      </c>
      <c r="T21" s="75">
        <v>2</v>
      </c>
      <c r="U21" s="72">
        <v>1</v>
      </c>
      <c r="V21" s="70">
        <f>Tabulka2[[#This Row],[Hodnota dopadu - dostupnost (A)]]*Tabulka2[[#This Row],[Hodnota zranitelnosti (A)]]*Tabulka2[[#This Row],[Hodnota hrozby (A)]]</f>
        <v>6</v>
      </c>
      <c r="W21" s="70">
        <f>Tabulka2[[#This Row],[Hodnota dopadu - důvěrnost (A)]]*Tabulka2[[#This Row],[Hodnota zranitelnosti (A)]]*Tabulka2[[#This Row],[Hodnota hrozby (A)]]</f>
        <v>4</v>
      </c>
      <c r="X21" s="70">
        <f>Tabulka2[[#This Row],[Hodnota dopadu - integrita (A)]]*Tabulka2[[#This Row],[Hodnota zranitelnosti (A)]]*Tabulka2[[#This Row],[Hodnota hrozby (A)]]</f>
        <v>6</v>
      </c>
      <c r="Y21" s="76" t="s">
        <v>558</v>
      </c>
      <c r="Z21" s="76" t="s">
        <v>563</v>
      </c>
      <c r="AA21" s="77"/>
      <c r="AB21" s="72">
        <f>'Katalog podpůrných aktiv'!$G$2</f>
        <v>3</v>
      </c>
      <c r="AC21" s="72">
        <f>'Katalog podpůrných aktiv'!$I$2</f>
        <v>2</v>
      </c>
      <c r="AD21" s="72">
        <f>'Katalog podpůrných aktiv'!$J$2</f>
        <v>3</v>
      </c>
      <c r="AE21" s="75">
        <v>2</v>
      </c>
      <c r="AF21" s="72">
        <v>1</v>
      </c>
      <c r="AG21" s="70">
        <f>Tabulka2[[#This Row],[Hodnota dopadu - dostupnost (B)]]*Tabulka2[[#This Row],[Hodnota zranitelnosti (B)]]*Tabulka2[[#This Row],[Hodnota hrozby (B)]]</f>
        <v>6</v>
      </c>
      <c r="AH21" s="70">
        <f>Tabulka2[[#This Row],[Hodnota dopadu - důvěrnost (B)]]*Tabulka2[[#This Row],[Hodnota zranitelnosti (B)]]*Tabulka2[[#This Row],[Hodnota hrozby (B)]]</f>
        <v>4</v>
      </c>
      <c r="AI21" s="70">
        <f>Tabulka2[[#This Row],[Hodnota dopadu - integrita (B)]]*Tabulka2[[#This Row],[Hodnota zranitelnosti (B)]]*Tabulka2[[#This Row],[Hodnota hrozby (B)]]</f>
        <v>6</v>
      </c>
      <c r="AJ21" s="76" t="s">
        <v>558</v>
      </c>
      <c r="AK21" s="76" t="s">
        <v>563</v>
      </c>
    </row>
    <row r="22" spans="1:37" ht="45" x14ac:dyDescent="0.25">
      <c r="A22" s="70" t="s">
        <v>172</v>
      </c>
      <c r="B22" s="71" t="s">
        <v>556</v>
      </c>
      <c r="C22" s="72">
        <f>'Katalog podpůrných aktiv'!$G$2</f>
        <v>3</v>
      </c>
      <c r="D22" s="72" t="s">
        <v>235</v>
      </c>
      <c r="E22" s="72">
        <f>'Katalog podpůrných aktiv'!$J$2</f>
        <v>3</v>
      </c>
      <c r="F22" s="71" t="s">
        <v>336</v>
      </c>
      <c r="G22" s="72">
        <v>2</v>
      </c>
      <c r="H22" s="71" t="s">
        <v>358</v>
      </c>
      <c r="I22" s="72">
        <v>2</v>
      </c>
      <c r="J22" s="70">
        <f>Tabulka2[[#This Row],[Hodnota dopadu - dostupnost]]*Tabulka2[[#This Row],[Hodnota zranitelnosti]]*Tabulka2[[#This Row],[Hodnota hrozby]]</f>
        <v>12</v>
      </c>
      <c r="K22" s="70" t="s">
        <v>235</v>
      </c>
      <c r="L22" s="70">
        <f>Tabulka2[[#This Row],[Hodnota dopadu - integrita]]*Tabulka2[[#This Row],[Hodnota zranitelnosti]]*Tabulka2[[#This Row],[Hodnota hrozby]]</f>
        <v>12</v>
      </c>
      <c r="M22" s="71" t="s">
        <v>558</v>
      </c>
      <c r="N22" s="71" t="s">
        <v>563</v>
      </c>
      <c r="O22" s="71" t="s">
        <v>563</v>
      </c>
      <c r="P22" s="74"/>
      <c r="Q22" s="72">
        <f>'Katalog podpůrných aktiv'!$G$2</f>
        <v>3</v>
      </c>
      <c r="R22" s="72" t="s">
        <v>235</v>
      </c>
      <c r="S22" s="72">
        <f>'Katalog podpůrných aktiv'!$J$2</f>
        <v>3</v>
      </c>
      <c r="T22" s="75">
        <v>2</v>
      </c>
      <c r="U22" s="72">
        <v>2</v>
      </c>
      <c r="V22" s="70">
        <f>Tabulka2[[#This Row],[Hodnota dopadu - dostupnost (A)]]*Tabulka2[[#This Row],[Hodnota zranitelnosti (A)]]*Tabulka2[[#This Row],[Hodnota hrozby (A)]]</f>
        <v>12</v>
      </c>
      <c r="W22" s="70" t="s">
        <v>235</v>
      </c>
      <c r="X22" s="70">
        <f>Tabulka2[[#This Row],[Hodnota dopadu - integrita (A)]]*Tabulka2[[#This Row],[Hodnota zranitelnosti (A)]]*Tabulka2[[#This Row],[Hodnota hrozby (A)]]</f>
        <v>12</v>
      </c>
      <c r="Y22" s="76" t="s">
        <v>558</v>
      </c>
      <c r="Z22" s="76" t="s">
        <v>563</v>
      </c>
      <c r="AA22" s="77"/>
      <c r="AB22" s="72">
        <f>'Katalog podpůrných aktiv'!$G$2</f>
        <v>3</v>
      </c>
      <c r="AC22" s="72" t="s">
        <v>235</v>
      </c>
      <c r="AD22" s="72">
        <f>'Katalog podpůrných aktiv'!$J$2</f>
        <v>3</v>
      </c>
      <c r="AE22" s="75">
        <v>2</v>
      </c>
      <c r="AF22" s="72">
        <v>2</v>
      </c>
      <c r="AG22" s="70">
        <f>Tabulka2[[#This Row],[Hodnota dopadu - dostupnost (B)]]*Tabulka2[[#This Row],[Hodnota zranitelnosti (B)]]*Tabulka2[[#This Row],[Hodnota hrozby (B)]]</f>
        <v>12</v>
      </c>
      <c r="AH22" s="70" t="s">
        <v>235</v>
      </c>
      <c r="AI22" s="70">
        <f>Tabulka2[[#This Row],[Hodnota dopadu - integrita (B)]]*Tabulka2[[#This Row],[Hodnota zranitelnosti (B)]]*Tabulka2[[#This Row],[Hodnota hrozby (B)]]</f>
        <v>12</v>
      </c>
      <c r="AJ22" s="76" t="s">
        <v>558</v>
      </c>
      <c r="AK22" s="76" t="s">
        <v>563</v>
      </c>
    </row>
    <row r="23" spans="1:37" ht="30" x14ac:dyDescent="0.25">
      <c r="A23" s="70" t="s">
        <v>173</v>
      </c>
      <c r="B23" s="71" t="s">
        <v>556</v>
      </c>
      <c r="C23" s="72">
        <f>'Katalog podpůrných aktiv'!$G$2</f>
        <v>3</v>
      </c>
      <c r="D23" s="72">
        <f>'Katalog podpůrných aktiv'!$I$2</f>
        <v>2</v>
      </c>
      <c r="E23" s="72">
        <f>'Katalog podpůrných aktiv'!$J$2</f>
        <v>3</v>
      </c>
      <c r="F23" s="71" t="s">
        <v>336</v>
      </c>
      <c r="G23" s="72">
        <v>2</v>
      </c>
      <c r="H23" s="81" t="s">
        <v>356</v>
      </c>
      <c r="I23" s="79">
        <v>4</v>
      </c>
      <c r="J23" s="70">
        <f>Tabulka2[[#This Row],[Hodnota dopadu - dostupnost]]*Tabulka2[[#This Row],[Hodnota zranitelnosti]]*Tabulka2[[#This Row],[Hodnota hrozby]]</f>
        <v>24</v>
      </c>
      <c r="K23" s="70">
        <f>Tabulka2[[#This Row],[Hodnota dopadu - důvěrnost]]*Tabulka2[[#This Row],[Hodnota zranitelnosti]]*Tabulka2[[#This Row],[Hodnota hrozby]]</f>
        <v>16</v>
      </c>
      <c r="L23" s="70">
        <f>Tabulka2[[#This Row],[Hodnota dopadu - integrita]]*Tabulka2[[#This Row],[Hodnota zranitelnosti]]*Tabulka2[[#This Row],[Hodnota hrozby]]</f>
        <v>24</v>
      </c>
      <c r="M23" s="71" t="s">
        <v>559</v>
      </c>
      <c r="N23" s="71" t="s">
        <v>563</v>
      </c>
      <c r="O23" s="71" t="s">
        <v>563</v>
      </c>
      <c r="P23" s="74"/>
      <c r="Q23" s="72">
        <f>'Katalog podpůrných aktiv'!$G$2</f>
        <v>3</v>
      </c>
      <c r="R23" s="72">
        <f>'Katalog podpůrných aktiv'!$I$2</f>
        <v>2</v>
      </c>
      <c r="S23" s="72">
        <f>'Katalog podpůrných aktiv'!$J$2</f>
        <v>3</v>
      </c>
      <c r="T23" s="75">
        <v>2</v>
      </c>
      <c r="U23" s="79">
        <v>4</v>
      </c>
      <c r="V23" s="70">
        <f>Tabulka2[[#This Row],[Hodnota dopadu - dostupnost (A)]]*Tabulka2[[#This Row],[Hodnota zranitelnosti (A)]]*Tabulka2[[#This Row],[Hodnota hrozby (A)]]</f>
        <v>24</v>
      </c>
      <c r="W23" s="70">
        <f>Tabulka2[[#This Row],[Hodnota dopadu - důvěrnost (A)]]*Tabulka2[[#This Row],[Hodnota zranitelnosti (A)]]*Tabulka2[[#This Row],[Hodnota hrozby (A)]]</f>
        <v>16</v>
      </c>
      <c r="X23" s="70">
        <f>Tabulka2[[#This Row],[Hodnota dopadu - integrita (A)]]*Tabulka2[[#This Row],[Hodnota zranitelnosti (A)]]*Tabulka2[[#This Row],[Hodnota hrozby (A)]]</f>
        <v>24</v>
      </c>
      <c r="Y23" s="76" t="s">
        <v>559</v>
      </c>
      <c r="Z23" s="76" t="s">
        <v>563</v>
      </c>
      <c r="AA23" s="77"/>
      <c r="AB23" s="72">
        <f>'Katalog podpůrných aktiv'!$G$2</f>
        <v>3</v>
      </c>
      <c r="AC23" s="72">
        <f>'Katalog podpůrných aktiv'!$I$2</f>
        <v>2</v>
      </c>
      <c r="AD23" s="72">
        <f>'Katalog podpůrných aktiv'!$J$2</f>
        <v>3</v>
      </c>
      <c r="AE23" s="75">
        <v>2</v>
      </c>
      <c r="AF23" s="72">
        <v>2</v>
      </c>
      <c r="AG23" s="70">
        <f>Tabulka2[[#This Row],[Hodnota dopadu - dostupnost (B)]]*Tabulka2[[#This Row],[Hodnota zranitelnosti (B)]]*Tabulka2[[#This Row],[Hodnota hrozby (B)]]</f>
        <v>12</v>
      </c>
      <c r="AH23" s="70">
        <f>Tabulka2[[#This Row],[Hodnota dopadu - důvěrnost (B)]]*Tabulka2[[#This Row],[Hodnota zranitelnosti (B)]]*Tabulka2[[#This Row],[Hodnota hrozby (B)]]</f>
        <v>8</v>
      </c>
      <c r="AI23" s="70">
        <f>Tabulka2[[#This Row],[Hodnota dopadu - integrita (B)]]*Tabulka2[[#This Row],[Hodnota zranitelnosti (B)]]*Tabulka2[[#This Row],[Hodnota hrozby (B)]]</f>
        <v>12</v>
      </c>
      <c r="AJ23" s="76" t="s">
        <v>558</v>
      </c>
      <c r="AK23" s="80" t="s">
        <v>563</v>
      </c>
    </row>
    <row r="24" spans="1:37" ht="30" x14ac:dyDescent="0.25">
      <c r="A24" s="70" t="s">
        <v>174</v>
      </c>
      <c r="B24" s="71" t="s">
        <v>556</v>
      </c>
      <c r="C24" s="72">
        <f>'Katalog podpůrných aktiv'!$G$2</f>
        <v>3</v>
      </c>
      <c r="D24" s="72">
        <f>'Katalog podpůrných aktiv'!$I$2</f>
        <v>2</v>
      </c>
      <c r="E24" s="72" t="s">
        <v>235</v>
      </c>
      <c r="F24" s="71" t="s">
        <v>336</v>
      </c>
      <c r="G24" s="72">
        <v>2</v>
      </c>
      <c r="H24" s="78" t="s">
        <v>398</v>
      </c>
      <c r="I24" s="79">
        <v>4</v>
      </c>
      <c r="J24" s="70">
        <f>Tabulka2[[#This Row],[Hodnota dopadu - dostupnost]]*Tabulka2[[#This Row],[Hodnota zranitelnosti]]*Tabulka2[[#This Row],[Hodnota hrozby]]</f>
        <v>24</v>
      </c>
      <c r="K24" s="70">
        <f>Tabulka2[[#This Row],[Hodnota dopadu - důvěrnost]]*Tabulka2[[#This Row],[Hodnota zranitelnosti]]*Tabulka2[[#This Row],[Hodnota hrozby]]</f>
        <v>16</v>
      </c>
      <c r="L24" s="70" t="s">
        <v>235</v>
      </c>
      <c r="M24" s="71" t="s">
        <v>559</v>
      </c>
      <c r="N24" s="71" t="s">
        <v>563</v>
      </c>
      <c r="O24" s="71" t="s">
        <v>563</v>
      </c>
      <c r="P24" s="74"/>
      <c r="Q24" s="72">
        <f>'Katalog podpůrných aktiv'!$G$2</f>
        <v>3</v>
      </c>
      <c r="R24" s="72">
        <f>'Katalog podpůrných aktiv'!$I$2</f>
        <v>2</v>
      </c>
      <c r="S24" s="72" t="s">
        <v>235</v>
      </c>
      <c r="T24" s="75">
        <v>2</v>
      </c>
      <c r="U24" s="79">
        <v>4</v>
      </c>
      <c r="V24" s="70">
        <f>Tabulka2[[#This Row],[Hodnota dopadu - dostupnost (A)]]*Tabulka2[[#This Row],[Hodnota zranitelnosti (A)]]*Tabulka2[[#This Row],[Hodnota hrozby (A)]]</f>
        <v>24</v>
      </c>
      <c r="W24" s="70">
        <f>Tabulka2[[#This Row],[Hodnota dopadu - důvěrnost (A)]]*Tabulka2[[#This Row],[Hodnota zranitelnosti (A)]]*Tabulka2[[#This Row],[Hodnota hrozby (A)]]</f>
        <v>16</v>
      </c>
      <c r="X24" s="70" t="s">
        <v>235</v>
      </c>
      <c r="Y24" s="76" t="s">
        <v>559</v>
      </c>
      <c r="Z24" s="76" t="s">
        <v>563</v>
      </c>
      <c r="AA24" s="77"/>
      <c r="AB24" s="72">
        <f>'Katalog podpůrných aktiv'!$G$2</f>
        <v>3</v>
      </c>
      <c r="AC24" s="72">
        <f>'Katalog podpůrných aktiv'!$I$2</f>
        <v>2</v>
      </c>
      <c r="AD24" s="72" t="s">
        <v>235</v>
      </c>
      <c r="AE24" s="75">
        <v>2</v>
      </c>
      <c r="AF24" s="72">
        <v>2</v>
      </c>
      <c r="AG24" s="70">
        <f>Tabulka2[[#This Row],[Hodnota dopadu - dostupnost (B)]]*Tabulka2[[#This Row],[Hodnota zranitelnosti (B)]]*Tabulka2[[#This Row],[Hodnota hrozby (B)]]</f>
        <v>12</v>
      </c>
      <c r="AH24" s="70">
        <f>Tabulka2[[#This Row],[Hodnota dopadu - důvěrnost (B)]]*Tabulka2[[#This Row],[Hodnota zranitelnosti (B)]]*Tabulka2[[#This Row],[Hodnota hrozby (B)]]</f>
        <v>8</v>
      </c>
      <c r="AI24" s="70" t="s">
        <v>235</v>
      </c>
      <c r="AJ24" s="76" t="s">
        <v>558</v>
      </c>
      <c r="AK24" s="76" t="s">
        <v>563</v>
      </c>
    </row>
    <row r="25" spans="1:37" ht="30" x14ac:dyDescent="0.25">
      <c r="A25" s="70" t="s">
        <v>175</v>
      </c>
      <c r="B25" s="71" t="s">
        <v>556</v>
      </c>
      <c r="C25" s="72">
        <f>'Katalog podpůrných aktiv'!$G$2</f>
        <v>3</v>
      </c>
      <c r="D25" s="72">
        <f>'Katalog podpůrných aktiv'!$I$2</f>
        <v>2</v>
      </c>
      <c r="E25" s="72">
        <f>'Katalog podpůrných aktiv'!$J$2</f>
        <v>3</v>
      </c>
      <c r="F25" s="71" t="s">
        <v>336</v>
      </c>
      <c r="G25" s="72">
        <v>2</v>
      </c>
      <c r="H25" s="73" t="s">
        <v>350</v>
      </c>
      <c r="I25" s="72">
        <v>2</v>
      </c>
      <c r="J25" s="70">
        <f>Tabulka2[[#This Row],[Hodnota dopadu - dostupnost]]*Tabulka2[[#This Row],[Hodnota zranitelnosti]]*Tabulka2[[#This Row],[Hodnota hrozby]]</f>
        <v>12</v>
      </c>
      <c r="K25" s="70">
        <f>Tabulka2[[#This Row],[Hodnota dopadu - důvěrnost]]*Tabulka2[[#This Row],[Hodnota zranitelnosti]]*Tabulka2[[#This Row],[Hodnota hrozby]]</f>
        <v>8</v>
      </c>
      <c r="L25" s="70">
        <f>Tabulka2[[#This Row],[Hodnota dopadu - integrita]]*Tabulka2[[#This Row],[Hodnota zranitelnosti]]*Tabulka2[[#This Row],[Hodnota hrozby]]</f>
        <v>12</v>
      </c>
      <c r="M25" s="71" t="s">
        <v>558</v>
      </c>
      <c r="N25" s="71" t="s">
        <v>563</v>
      </c>
      <c r="O25" s="71" t="s">
        <v>563</v>
      </c>
      <c r="P25" s="74"/>
      <c r="Q25" s="72">
        <f>'Katalog podpůrných aktiv'!$G$2</f>
        <v>3</v>
      </c>
      <c r="R25" s="72">
        <f>'Katalog podpůrných aktiv'!$I$2</f>
        <v>2</v>
      </c>
      <c r="S25" s="72">
        <f>'Katalog podpůrných aktiv'!$J$2</f>
        <v>3</v>
      </c>
      <c r="T25" s="75">
        <v>2</v>
      </c>
      <c r="U25" s="72">
        <v>2</v>
      </c>
      <c r="V25" s="70">
        <f>Tabulka2[[#This Row],[Hodnota dopadu - dostupnost (A)]]*Tabulka2[[#This Row],[Hodnota zranitelnosti (A)]]*Tabulka2[[#This Row],[Hodnota hrozby (A)]]</f>
        <v>12</v>
      </c>
      <c r="W25" s="70">
        <f>Tabulka2[[#This Row],[Hodnota dopadu - důvěrnost (A)]]*Tabulka2[[#This Row],[Hodnota zranitelnosti (A)]]*Tabulka2[[#This Row],[Hodnota hrozby (A)]]</f>
        <v>8</v>
      </c>
      <c r="X25" s="70">
        <f>Tabulka2[[#This Row],[Hodnota dopadu - integrita (A)]]*Tabulka2[[#This Row],[Hodnota zranitelnosti (A)]]*Tabulka2[[#This Row],[Hodnota hrozby (A)]]</f>
        <v>12</v>
      </c>
      <c r="Y25" s="76" t="s">
        <v>558</v>
      </c>
      <c r="Z25" s="76" t="s">
        <v>563</v>
      </c>
      <c r="AA25" s="77"/>
      <c r="AB25" s="72">
        <f>'Katalog podpůrných aktiv'!$G$2</f>
        <v>3</v>
      </c>
      <c r="AC25" s="72">
        <f>'Katalog podpůrných aktiv'!$I$2</f>
        <v>2</v>
      </c>
      <c r="AD25" s="72">
        <f>'Katalog podpůrných aktiv'!$J$2</f>
        <v>3</v>
      </c>
      <c r="AE25" s="75">
        <v>2</v>
      </c>
      <c r="AF25" s="72">
        <v>2</v>
      </c>
      <c r="AG25" s="70">
        <f>Tabulka2[[#This Row],[Hodnota dopadu - dostupnost (B)]]*Tabulka2[[#This Row],[Hodnota zranitelnosti (B)]]*Tabulka2[[#This Row],[Hodnota hrozby (B)]]</f>
        <v>12</v>
      </c>
      <c r="AH25" s="70">
        <f>Tabulka2[[#This Row],[Hodnota dopadu - důvěrnost (B)]]*Tabulka2[[#This Row],[Hodnota zranitelnosti (B)]]*Tabulka2[[#This Row],[Hodnota hrozby (B)]]</f>
        <v>8</v>
      </c>
      <c r="AI25" s="70">
        <f>Tabulka2[[#This Row],[Hodnota dopadu - integrita (B)]]*Tabulka2[[#This Row],[Hodnota zranitelnosti (B)]]*Tabulka2[[#This Row],[Hodnota hrozby (B)]]</f>
        <v>12</v>
      </c>
      <c r="AJ25" s="76" t="s">
        <v>558</v>
      </c>
      <c r="AK25" s="76" t="s">
        <v>563</v>
      </c>
    </row>
    <row r="26" spans="1:37" ht="30" x14ac:dyDescent="0.25">
      <c r="A26" s="70" t="s">
        <v>176</v>
      </c>
      <c r="B26" s="71" t="s">
        <v>556</v>
      </c>
      <c r="C26" s="72">
        <f>'Katalog podpůrných aktiv'!$G$2</f>
        <v>3</v>
      </c>
      <c r="D26" s="72">
        <f>'Katalog podpůrných aktiv'!$I$2</f>
        <v>2</v>
      </c>
      <c r="E26" s="72">
        <f>'Katalog podpůrných aktiv'!$J$2</f>
        <v>3</v>
      </c>
      <c r="F26" s="71" t="s">
        <v>336</v>
      </c>
      <c r="G26" s="72">
        <v>2</v>
      </c>
      <c r="H26" s="78" t="s">
        <v>352</v>
      </c>
      <c r="I26" s="79">
        <v>4</v>
      </c>
      <c r="J26" s="70">
        <f>Tabulka2[[#This Row],[Hodnota dopadu - dostupnost]]*Tabulka2[[#This Row],[Hodnota zranitelnosti]]*Tabulka2[[#This Row],[Hodnota hrozby]]</f>
        <v>24</v>
      </c>
      <c r="K26" s="70">
        <f>Tabulka2[[#This Row],[Hodnota dopadu - důvěrnost]]*Tabulka2[[#This Row],[Hodnota zranitelnosti]]*Tabulka2[[#This Row],[Hodnota hrozby]]</f>
        <v>16</v>
      </c>
      <c r="L26" s="70">
        <f>Tabulka2[[#This Row],[Hodnota dopadu - integrita]]*Tabulka2[[#This Row],[Hodnota zranitelnosti]]*Tabulka2[[#This Row],[Hodnota hrozby]]</f>
        <v>24</v>
      </c>
      <c r="M26" s="71" t="s">
        <v>559</v>
      </c>
      <c r="N26" s="71" t="s">
        <v>563</v>
      </c>
      <c r="O26" s="71" t="s">
        <v>563</v>
      </c>
      <c r="P26" s="74"/>
      <c r="Q26" s="72">
        <f>'Katalog podpůrných aktiv'!$G$2</f>
        <v>3</v>
      </c>
      <c r="R26" s="72">
        <f>'Katalog podpůrných aktiv'!$I$2</f>
        <v>2</v>
      </c>
      <c r="S26" s="72">
        <f>'Katalog podpůrných aktiv'!$J$2</f>
        <v>3</v>
      </c>
      <c r="T26" s="75">
        <v>2</v>
      </c>
      <c r="U26" s="79">
        <v>4</v>
      </c>
      <c r="V26" s="70">
        <f>Tabulka2[[#This Row],[Hodnota dopadu - dostupnost (A)]]*Tabulka2[[#This Row],[Hodnota zranitelnosti (A)]]*Tabulka2[[#This Row],[Hodnota hrozby (A)]]</f>
        <v>24</v>
      </c>
      <c r="W26" s="70">
        <f>Tabulka2[[#This Row],[Hodnota dopadu - důvěrnost (A)]]*Tabulka2[[#This Row],[Hodnota zranitelnosti (A)]]*Tabulka2[[#This Row],[Hodnota hrozby (A)]]</f>
        <v>16</v>
      </c>
      <c r="X26" s="70">
        <f>Tabulka2[[#This Row],[Hodnota dopadu - integrita (A)]]*Tabulka2[[#This Row],[Hodnota zranitelnosti (A)]]*Tabulka2[[#This Row],[Hodnota hrozby (A)]]</f>
        <v>24</v>
      </c>
      <c r="Y26" s="71" t="s">
        <v>559</v>
      </c>
      <c r="Z26" s="71" t="s">
        <v>563</v>
      </c>
      <c r="AA26" s="77"/>
      <c r="AB26" s="72">
        <f>'Katalog podpůrných aktiv'!$G$2</f>
        <v>3</v>
      </c>
      <c r="AC26" s="72">
        <f>'Katalog podpůrných aktiv'!$I$2</f>
        <v>2</v>
      </c>
      <c r="AD26" s="72">
        <f>'Katalog podpůrných aktiv'!$J$2</f>
        <v>3</v>
      </c>
      <c r="AE26" s="75">
        <v>2</v>
      </c>
      <c r="AF26" s="72">
        <v>2</v>
      </c>
      <c r="AG26" s="70">
        <f>Tabulka2[[#This Row],[Hodnota dopadu - dostupnost (B)]]*Tabulka2[[#This Row],[Hodnota zranitelnosti (B)]]*Tabulka2[[#This Row],[Hodnota hrozby (B)]]</f>
        <v>12</v>
      </c>
      <c r="AH26" s="70">
        <f>Tabulka2[[#This Row],[Hodnota dopadu - důvěrnost (B)]]*Tabulka2[[#This Row],[Hodnota zranitelnosti (B)]]*Tabulka2[[#This Row],[Hodnota hrozby (B)]]</f>
        <v>8</v>
      </c>
      <c r="AI26" s="70">
        <f>Tabulka2[[#This Row],[Hodnota dopadu - integrita (B)]]*Tabulka2[[#This Row],[Hodnota zranitelnosti (B)]]*Tabulka2[[#This Row],[Hodnota hrozby (B)]]</f>
        <v>12</v>
      </c>
      <c r="AJ26" s="76" t="s">
        <v>558</v>
      </c>
      <c r="AK26" s="76" t="s">
        <v>563</v>
      </c>
    </row>
    <row r="27" spans="1:37" ht="75" x14ac:dyDescent="0.25">
      <c r="A27" s="70" t="s">
        <v>177</v>
      </c>
      <c r="B27" s="71" t="s">
        <v>556</v>
      </c>
      <c r="C27" s="72">
        <f>'Katalog podpůrných aktiv'!$G$2</f>
        <v>3</v>
      </c>
      <c r="D27" s="72" t="s">
        <v>235</v>
      </c>
      <c r="E27" s="72" t="s">
        <v>235</v>
      </c>
      <c r="F27" s="71" t="s">
        <v>336</v>
      </c>
      <c r="G27" s="72">
        <v>2</v>
      </c>
      <c r="H27" s="81" t="s">
        <v>351</v>
      </c>
      <c r="I27" s="79">
        <v>4</v>
      </c>
      <c r="J27" s="70">
        <f>Tabulka2[[#This Row],[Hodnota dopadu - dostupnost]]*Tabulka2[[#This Row],[Hodnota zranitelnosti]]*Tabulka2[[#This Row],[Hodnota hrozby]]</f>
        <v>24</v>
      </c>
      <c r="K27" s="70" t="s">
        <v>235</v>
      </c>
      <c r="L27" s="70" t="s">
        <v>235</v>
      </c>
      <c r="M27" s="71" t="s">
        <v>559</v>
      </c>
      <c r="N27" s="71" t="s">
        <v>563</v>
      </c>
      <c r="O27" s="71" t="s">
        <v>563</v>
      </c>
      <c r="P27" s="74"/>
      <c r="Q27" s="72">
        <f>'Katalog podpůrných aktiv'!$G$2</f>
        <v>3</v>
      </c>
      <c r="R27" s="72" t="s">
        <v>235</v>
      </c>
      <c r="S27" s="72" t="s">
        <v>235</v>
      </c>
      <c r="T27" s="75">
        <v>2</v>
      </c>
      <c r="U27" s="79">
        <v>4</v>
      </c>
      <c r="V27" s="70">
        <f>Tabulka2[[#This Row],[Hodnota dopadu - dostupnost (A)]]*Tabulka2[[#This Row],[Hodnota zranitelnosti (A)]]*Tabulka2[[#This Row],[Hodnota hrozby (A)]]</f>
        <v>24</v>
      </c>
      <c r="W27" s="70" t="s">
        <v>235</v>
      </c>
      <c r="X27" s="70" t="s">
        <v>235</v>
      </c>
      <c r="Y27" s="76" t="s">
        <v>559</v>
      </c>
      <c r="Z27" s="76" t="s">
        <v>563</v>
      </c>
      <c r="AA27" s="77"/>
      <c r="AB27" s="72">
        <f>'Katalog podpůrných aktiv'!$G$2</f>
        <v>3</v>
      </c>
      <c r="AC27" s="72" t="s">
        <v>235</v>
      </c>
      <c r="AD27" s="72" t="s">
        <v>235</v>
      </c>
      <c r="AE27" s="75">
        <v>2</v>
      </c>
      <c r="AF27" s="72">
        <v>2</v>
      </c>
      <c r="AG27" s="70">
        <f>Tabulka2[[#This Row],[Hodnota dopadu - dostupnost (B)]]*Tabulka2[[#This Row],[Hodnota zranitelnosti (B)]]*Tabulka2[[#This Row],[Hodnota hrozby (B)]]</f>
        <v>12</v>
      </c>
      <c r="AH27" s="70" t="s">
        <v>235</v>
      </c>
      <c r="AI27" s="70" t="s">
        <v>235</v>
      </c>
      <c r="AJ27" s="76" t="s">
        <v>558</v>
      </c>
      <c r="AK27" s="76" t="s">
        <v>563</v>
      </c>
    </row>
    <row r="28" spans="1:37" ht="45" x14ac:dyDescent="0.25">
      <c r="A28" s="70" t="s">
        <v>178</v>
      </c>
      <c r="B28" s="71" t="s">
        <v>556</v>
      </c>
      <c r="C28" s="72">
        <f>'Katalog podpůrných aktiv'!$G$2</f>
        <v>3</v>
      </c>
      <c r="D28" s="72">
        <f>'Katalog podpůrných aktiv'!$I$2</f>
        <v>2</v>
      </c>
      <c r="E28" s="72">
        <f>'Katalog podpůrných aktiv'!$J$2</f>
        <v>3</v>
      </c>
      <c r="F28" s="71" t="s">
        <v>336</v>
      </c>
      <c r="G28" s="72">
        <v>2</v>
      </c>
      <c r="H28" s="78" t="s">
        <v>347</v>
      </c>
      <c r="I28" s="79">
        <v>4</v>
      </c>
      <c r="J28" s="70">
        <f>Tabulka2[[#This Row],[Hodnota dopadu - dostupnost]]*Tabulka2[[#This Row],[Hodnota zranitelnosti]]*Tabulka2[[#This Row],[Hodnota hrozby]]</f>
        <v>24</v>
      </c>
      <c r="K28" s="70">
        <f>Tabulka2[[#This Row],[Hodnota dopadu - důvěrnost]]*Tabulka2[[#This Row],[Hodnota zranitelnosti]]*Tabulka2[[#This Row],[Hodnota hrozby]]</f>
        <v>16</v>
      </c>
      <c r="L28" s="70">
        <f>Tabulka2[[#This Row],[Hodnota dopadu - integrita]]*Tabulka2[[#This Row],[Hodnota zranitelnosti]]*Tabulka2[[#This Row],[Hodnota hrozby]]</f>
        <v>24</v>
      </c>
      <c r="M28" s="71" t="s">
        <v>559</v>
      </c>
      <c r="N28" s="71" t="s">
        <v>563</v>
      </c>
      <c r="O28" s="71" t="s">
        <v>563</v>
      </c>
      <c r="P28" s="74"/>
      <c r="Q28" s="72">
        <f>'Katalog podpůrných aktiv'!$G$2</f>
        <v>3</v>
      </c>
      <c r="R28" s="72">
        <f>'Katalog podpůrných aktiv'!$I$2</f>
        <v>2</v>
      </c>
      <c r="S28" s="72">
        <f>'Katalog podpůrných aktiv'!$J$2</f>
        <v>3</v>
      </c>
      <c r="T28" s="75">
        <v>2</v>
      </c>
      <c r="U28" s="79">
        <v>4</v>
      </c>
      <c r="V28" s="70">
        <f>Tabulka2[[#This Row],[Hodnota dopadu - dostupnost (A)]]*Tabulka2[[#This Row],[Hodnota zranitelnosti (A)]]*Tabulka2[[#This Row],[Hodnota hrozby (A)]]</f>
        <v>24</v>
      </c>
      <c r="W28" s="70">
        <f>Tabulka2[[#This Row],[Hodnota dopadu - důvěrnost (A)]]*Tabulka2[[#This Row],[Hodnota zranitelnosti (A)]]*Tabulka2[[#This Row],[Hodnota hrozby (A)]]</f>
        <v>16</v>
      </c>
      <c r="X28" s="70">
        <f>Tabulka2[[#This Row],[Hodnota dopadu - integrita (A)]]*Tabulka2[[#This Row],[Hodnota zranitelnosti (A)]]*Tabulka2[[#This Row],[Hodnota hrozby (A)]]</f>
        <v>24</v>
      </c>
      <c r="Y28" s="76" t="s">
        <v>559</v>
      </c>
      <c r="Z28" s="76" t="s">
        <v>563</v>
      </c>
      <c r="AA28" s="77"/>
      <c r="AB28" s="72">
        <f>'Katalog podpůrných aktiv'!$G$2</f>
        <v>3</v>
      </c>
      <c r="AC28" s="72">
        <f>'Katalog podpůrných aktiv'!$I$2</f>
        <v>2</v>
      </c>
      <c r="AD28" s="72">
        <f>'Katalog podpůrných aktiv'!$J$2</f>
        <v>3</v>
      </c>
      <c r="AE28" s="75">
        <v>2</v>
      </c>
      <c r="AF28" s="72">
        <v>2</v>
      </c>
      <c r="AG28" s="70">
        <f>Tabulka2[[#This Row],[Hodnota dopadu - dostupnost (B)]]*Tabulka2[[#This Row],[Hodnota zranitelnosti (B)]]*Tabulka2[[#This Row],[Hodnota hrozby (B)]]</f>
        <v>12</v>
      </c>
      <c r="AH28" s="70">
        <f>Tabulka2[[#This Row],[Hodnota dopadu - důvěrnost (B)]]*Tabulka2[[#This Row],[Hodnota zranitelnosti (B)]]*Tabulka2[[#This Row],[Hodnota hrozby (B)]]</f>
        <v>8</v>
      </c>
      <c r="AI28" s="70">
        <f>Tabulka2[[#This Row],[Hodnota dopadu - integrita (B)]]*Tabulka2[[#This Row],[Hodnota zranitelnosti (B)]]*Tabulka2[[#This Row],[Hodnota hrozby (B)]]</f>
        <v>12</v>
      </c>
      <c r="AJ28" s="76" t="s">
        <v>558</v>
      </c>
      <c r="AK28" s="76" t="s">
        <v>563</v>
      </c>
    </row>
    <row r="29" spans="1:37" ht="30" x14ac:dyDescent="0.25">
      <c r="A29" s="70" t="s">
        <v>179</v>
      </c>
      <c r="B29" s="71" t="s">
        <v>556</v>
      </c>
      <c r="C29" s="72" t="s">
        <v>235</v>
      </c>
      <c r="D29" s="72">
        <f>'Katalog podpůrných aktiv'!$I$2</f>
        <v>2</v>
      </c>
      <c r="E29" s="72" t="s">
        <v>235</v>
      </c>
      <c r="F29" s="71" t="s">
        <v>336</v>
      </c>
      <c r="G29" s="72">
        <v>2</v>
      </c>
      <c r="H29" s="81" t="s">
        <v>399</v>
      </c>
      <c r="I29" s="79">
        <v>4</v>
      </c>
      <c r="J29" s="70" t="s">
        <v>235</v>
      </c>
      <c r="K29" s="70">
        <f>Tabulka2[[#This Row],[Hodnota dopadu - důvěrnost]]*Tabulka2[[#This Row],[Hodnota zranitelnosti]]*Tabulka2[[#This Row],[Hodnota hrozby]]</f>
        <v>16</v>
      </c>
      <c r="L29" s="70" t="s">
        <v>235</v>
      </c>
      <c r="M29" s="71" t="s">
        <v>558</v>
      </c>
      <c r="N29" s="71" t="s">
        <v>563</v>
      </c>
      <c r="O29" s="71" t="s">
        <v>563</v>
      </c>
      <c r="P29" s="74"/>
      <c r="Q29" s="72" t="s">
        <v>235</v>
      </c>
      <c r="R29" s="72">
        <f>'Katalog podpůrných aktiv'!$I$2</f>
        <v>2</v>
      </c>
      <c r="S29" s="72" t="s">
        <v>235</v>
      </c>
      <c r="T29" s="75">
        <v>2</v>
      </c>
      <c r="U29" s="79">
        <v>4</v>
      </c>
      <c r="V29" s="70" t="s">
        <v>235</v>
      </c>
      <c r="W29" s="70">
        <f>Tabulka2[[#This Row],[Hodnota dopadu - důvěrnost (A)]]*Tabulka2[[#This Row],[Hodnota zranitelnosti (A)]]*Tabulka2[[#This Row],[Hodnota hrozby (A)]]</f>
        <v>16</v>
      </c>
      <c r="X29" s="70" t="s">
        <v>235</v>
      </c>
      <c r="Y29" s="76" t="s">
        <v>558</v>
      </c>
      <c r="Z29" s="76" t="s">
        <v>563</v>
      </c>
      <c r="AA29" s="77"/>
      <c r="AB29" s="72" t="s">
        <v>235</v>
      </c>
      <c r="AC29" s="72">
        <f>'Katalog podpůrných aktiv'!$I$2</f>
        <v>2</v>
      </c>
      <c r="AD29" s="72" t="s">
        <v>235</v>
      </c>
      <c r="AE29" s="75">
        <v>2</v>
      </c>
      <c r="AF29" s="72">
        <v>2</v>
      </c>
      <c r="AG29" s="70" t="s">
        <v>235</v>
      </c>
      <c r="AH29" s="70">
        <f>Tabulka2[[#This Row],[Hodnota dopadu - důvěrnost (B)]]*Tabulka2[[#This Row],[Hodnota zranitelnosti (B)]]*Tabulka2[[#This Row],[Hodnota hrozby (B)]]</f>
        <v>8</v>
      </c>
      <c r="AI29" s="70" t="s">
        <v>235</v>
      </c>
      <c r="AJ29" s="76" t="s">
        <v>558</v>
      </c>
      <c r="AK29" s="76" t="s">
        <v>563</v>
      </c>
    </row>
    <row r="30" spans="1:37" ht="30" x14ac:dyDescent="0.25">
      <c r="A30" s="70" t="s">
        <v>180</v>
      </c>
      <c r="B30" s="71" t="s">
        <v>556</v>
      </c>
      <c r="C30" s="72" t="s">
        <v>235</v>
      </c>
      <c r="D30" s="72">
        <f>'Katalog podpůrných aktiv'!$I$2</f>
        <v>2</v>
      </c>
      <c r="E30" s="72">
        <f>'Katalog podpůrných aktiv'!$J$2</f>
        <v>3</v>
      </c>
      <c r="F30" s="71" t="s">
        <v>336</v>
      </c>
      <c r="G30" s="72">
        <v>2</v>
      </c>
      <c r="H30" s="78" t="s">
        <v>357</v>
      </c>
      <c r="I30" s="79">
        <v>4</v>
      </c>
      <c r="J30" s="70" t="s">
        <v>235</v>
      </c>
      <c r="K30" s="70">
        <f>Tabulka2[[#This Row],[Hodnota dopadu - důvěrnost]]*Tabulka2[[#This Row],[Hodnota zranitelnosti]]*Tabulka2[[#This Row],[Hodnota hrozby]]</f>
        <v>16</v>
      </c>
      <c r="L30" s="70">
        <f>Tabulka2[[#This Row],[Hodnota dopadu - integrita]]*Tabulka2[[#This Row],[Hodnota zranitelnosti]]*Tabulka2[[#This Row],[Hodnota hrozby]]</f>
        <v>24</v>
      </c>
      <c r="M30" s="71" t="s">
        <v>559</v>
      </c>
      <c r="N30" s="71" t="s">
        <v>563</v>
      </c>
      <c r="O30" s="71" t="s">
        <v>563</v>
      </c>
      <c r="P30" s="74"/>
      <c r="Q30" s="72" t="s">
        <v>235</v>
      </c>
      <c r="R30" s="72">
        <f>'Katalog podpůrných aktiv'!$I$2</f>
        <v>2</v>
      </c>
      <c r="S30" s="72">
        <f>'Katalog podpůrných aktiv'!$J$2</f>
        <v>3</v>
      </c>
      <c r="T30" s="75">
        <v>2</v>
      </c>
      <c r="U30" s="79">
        <v>4</v>
      </c>
      <c r="V30" s="70" t="s">
        <v>235</v>
      </c>
      <c r="W30" s="70">
        <f>Tabulka2[[#This Row],[Hodnota dopadu - důvěrnost (A)]]*Tabulka2[[#This Row],[Hodnota zranitelnosti (A)]]*Tabulka2[[#This Row],[Hodnota hrozby (A)]]</f>
        <v>16</v>
      </c>
      <c r="X30" s="70">
        <f>Tabulka2[[#This Row],[Hodnota dopadu - integrita (A)]]*Tabulka2[[#This Row],[Hodnota zranitelnosti (A)]]*Tabulka2[[#This Row],[Hodnota hrozby (A)]]</f>
        <v>24</v>
      </c>
      <c r="Y30" s="76" t="s">
        <v>559</v>
      </c>
      <c r="Z30" s="76" t="s">
        <v>563</v>
      </c>
      <c r="AA30" s="77"/>
      <c r="AB30" s="72" t="s">
        <v>235</v>
      </c>
      <c r="AC30" s="72">
        <f>'Katalog podpůrných aktiv'!$I$2</f>
        <v>2</v>
      </c>
      <c r="AD30" s="72">
        <f>'Katalog podpůrných aktiv'!$J$2</f>
        <v>3</v>
      </c>
      <c r="AE30" s="75">
        <v>2</v>
      </c>
      <c r="AF30" s="72">
        <v>2</v>
      </c>
      <c r="AG30" s="70" t="s">
        <v>235</v>
      </c>
      <c r="AH30" s="70">
        <f>Tabulka2[[#This Row],[Hodnota dopadu - důvěrnost (B)]]*Tabulka2[[#This Row],[Hodnota zranitelnosti (B)]]*Tabulka2[[#This Row],[Hodnota hrozby (B)]]</f>
        <v>8</v>
      </c>
      <c r="AI30" s="70">
        <f>Tabulka2[[#This Row],[Hodnota dopadu - integrita (B)]]*Tabulka2[[#This Row],[Hodnota zranitelnosti (B)]]*Tabulka2[[#This Row],[Hodnota hrozby (B)]]</f>
        <v>12</v>
      </c>
      <c r="AJ30" s="76" t="s">
        <v>558</v>
      </c>
      <c r="AK30" s="76"/>
    </row>
    <row r="31" spans="1:37" ht="60" x14ac:dyDescent="0.25">
      <c r="A31" s="70" t="s">
        <v>181</v>
      </c>
      <c r="B31" s="71" t="s">
        <v>556</v>
      </c>
      <c r="C31" s="72">
        <f>'Katalog podpůrných aktiv'!$G$2</f>
        <v>3</v>
      </c>
      <c r="D31" s="72">
        <f>'Katalog podpůrných aktiv'!$I$2</f>
        <v>2</v>
      </c>
      <c r="E31" s="72">
        <f>'Katalog podpůrných aktiv'!$J$2</f>
        <v>3</v>
      </c>
      <c r="F31" s="71" t="s">
        <v>342</v>
      </c>
      <c r="G31" s="72">
        <v>2</v>
      </c>
      <c r="H31" s="73" t="s">
        <v>355</v>
      </c>
      <c r="I31" s="72">
        <v>2</v>
      </c>
      <c r="J31" s="70">
        <f>Tabulka2[[#This Row],[Hodnota dopadu - dostupnost]]*Tabulka2[[#This Row],[Hodnota zranitelnosti]]*Tabulka2[[#This Row],[Hodnota hrozby]]</f>
        <v>12</v>
      </c>
      <c r="K31" s="70">
        <f>Tabulka2[[#This Row],[Hodnota dopadu - důvěrnost]]*Tabulka2[[#This Row],[Hodnota zranitelnosti]]*Tabulka2[[#This Row],[Hodnota hrozby]]</f>
        <v>8</v>
      </c>
      <c r="L31" s="70">
        <f>Tabulka2[[#This Row],[Hodnota dopadu - integrita]]*Tabulka2[[#This Row],[Hodnota zranitelnosti]]*Tabulka2[[#This Row],[Hodnota hrozby]]</f>
        <v>12</v>
      </c>
      <c r="M31" s="71" t="s">
        <v>558</v>
      </c>
      <c r="N31" s="71" t="s">
        <v>563</v>
      </c>
      <c r="O31" s="71" t="s">
        <v>563</v>
      </c>
      <c r="P31" s="74"/>
      <c r="Q31" s="72">
        <f>'Katalog podpůrných aktiv'!$G$2</f>
        <v>3</v>
      </c>
      <c r="R31" s="72">
        <f>'Katalog podpůrných aktiv'!$I$2</f>
        <v>2</v>
      </c>
      <c r="S31" s="72">
        <f>'Katalog podpůrných aktiv'!$J$2</f>
        <v>3</v>
      </c>
      <c r="T31" s="75">
        <v>2</v>
      </c>
      <c r="U31" s="72">
        <v>2</v>
      </c>
      <c r="V31" s="70">
        <f>Tabulka2[[#This Row],[Hodnota dopadu - dostupnost (A)]]*Tabulka2[[#This Row],[Hodnota zranitelnosti (A)]]*Tabulka2[[#This Row],[Hodnota hrozby (A)]]</f>
        <v>12</v>
      </c>
      <c r="W31" s="70">
        <f>Tabulka2[[#This Row],[Hodnota dopadu - důvěrnost (A)]]*Tabulka2[[#This Row],[Hodnota zranitelnosti (A)]]*Tabulka2[[#This Row],[Hodnota hrozby (A)]]</f>
        <v>8</v>
      </c>
      <c r="X31" s="70">
        <f>Tabulka2[[#This Row],[Hodnota dopadu - integrita (A)]]*Tabulka2[[#This Row],[Hodnota zranitelnosti (A)]]*Tabulka2[[#This Row],[Hodnota hrozby (A)]]</f>
        <v>12</v>
      </c>
      <c r="Y31" s="76" t="s">
        <v>558</v>
      </c>
      <c r="Z31" s="76" t="s">
        <v>563</v>
      </c>
      <c r="AA31" s="77"/>
      <c r="AB31" s="72">
        <f>'Katalog podpůrných aktiv'!$G$2</f>
        <v>3</v>
      </c>
      <c r="AC31" s="72">
        <f>'Katalog podpůrných aktiv'!$I$2</f>
        <v>2</v>
      </c>
      <c r="AD31" s="72">
        <f>'Katalog podpůrných aktiv'!$J$2</f>
        <v>3</v>
      </c>
      <c r="AE31" s="75">
        <v>2</v>
      </c>
      <c r="AF31" s="72">
        <v>2</v>
      </c>
      <c r="AG31" s="70">
        <f>Tabulka2[[#This Row],[Hodnota dopadu - dostupnost (B)]]*Tabulka2[[#This Row],[Hodnota zranitelnosti (B)]]*Tabulka2[[#This Row],[Hodnota hrozby (B)]]</f>
        <v>12</v>
      </c>
      <c r="AH31" s="70">
        <f>Tabulka2[[#This Row],[Hodnota dopadu - důvěrnost (B)]]*Tabulka2[[#This Row],[Hodnota zranitelnosti (B)]]*Tabulka2[[#This Row],[Hodnota hrozby (B)]]</f>
        <v>8</v>
      </c>
      <c r="AI31" s="70">
        <f>Tabulka2[[#This Row],[Hodnota dopadu - integrita (B)]]*Tabulka2[[#This Row],[Hodnota zranitelnosti (B)]]*Tabulka2[[#This Row],[Hodnota hrozby (B)]]</f>
        <v>12</v>
      </c>
      <c r="AJ31" s="76" t="s">
        <v>558</v>
      </c>
      <c r="AK31" s="76" t="s">
        <v>563</v>
      </c>
    </row>
    <row r="32" spans="1:37" ht="45" x14ac:dyDescent="0.25">
      <c r="A32" s="70" t="s">
        <v>182</v>
      </c>
      <c r="B32" s="71" t="s">
        <v>556</v>
      </c>
      <c r="C32" s="72">
        <f>'Katalog podpůrných aktiv'!$G$2</f>
        <v>3</v>
      </c>
      <c r="D32" s="72" t="s">
        <v>235</v>
      </c>
      <c r="E32" s="72">
        <f>'Katalog podpůrných aktiv'!$J$2</f>
        <v>3</v>
      </c>
      <c r="F32" s="71" t="s">
        <v>342</v>
      </c>
      <c r="G32" s="79">
        <v>4</v>
      </c>
      <c r="H32" s="78" t="s">
        <v>345</v>
      </c>
      <c r="I32" s="79">
        <v>4</v>
      </c>
      <c r="J32" s="82">
        <f>Tabulka2[[#This Row],[Hodnota dopadu - dostupnost]]*Tabulka2[[#This Row],[Hodnota zranitelnosti]]*Tabulka2[[#This Row],[Hodnota hrozby]]</f>
        <v>48</v>
      </c>
      <c r="K32" s="70" t="s">
        <v>235</v>
      </c>
      <c r="L32" s="82">
        <f>Tabulka2[[#This Row],[Hodnota dopadu - integrita]]*Tabulka2[[#This Row],[Hodnota zranitelnosti]]*Tabulka2[[#This Row],[Hodnota hrozby]]</f>
        <v>48</v>
      </c>
      <c r="M32" s="71" t="s">
        <v>560</v>
      </c>
      <c r="N32" s="71" t="s">
        <v>563</v>
      </c>
      <c r="O32" s="71" t="s">
        <v>578</v>
      </c>
      <c r="P32" s="74"/>
      <c r="Q32" s="72">
        <f>'Katalog podpůrných aktiv'!$G$2</f>
        <v>3</v>
      </c>
      <c r="R32" s="72" t="s">
        <v>235</v>
      </c>
      <c r="S32" s="72">
        <f>'Katalog podpůrných aktiv'!$J$2</f>
        <v>3</v>
      </c>
      <c r="T32" s="75">
        <v>1</v>
      </c>
      <c r="U32" s="79">
        <v>4</v>
      </c>
      <c r="V32" s="70">
        <f>Tabulka2[[#This Row],[Hodnota dopadu - dostupnost (A)]]*Tabulka2[[#This Row],[Hodnota zranitelnosti (A)]]*Tabulka2[[#This Row],[Hodnota hrozby (A)]]</f>
        <v>12</v>
      </c>
      <c r="W32" s="70" t="s">
        <v>235</v>
      </c>
      <c r="X32" s="70">
        <f>Tabulka2[[#This Row],[Hodnota dopadu - integrita (A)]]*Tabulka2[[#This Row],[Hodnota zranitelnosti (A)]]*Tabulka2[[#This Row],[Hodnota hrozby (A)]]</f>
        <v>12</v>
      </c>
      <c r="Y32" s="76" t="s">
        <v>558</v>
      </c>
      <c r="Z32" s="76" t="s">
        <v>563</v>
      </c>
      <c r="AA32" s="77"/>
      <c r="AB32" s="72">
        <f>'Katalog podpůrných aktiv'!$G$2</f>
        <v>3</v>
      </c>
      <c r="AC32" s="72" t="s">
        <v>235</v>
      </c>
      <c r="AD32" s="72">
        <f>'Katalog podpůrných aktiv'!$J$2</f>
        <v>3</v>
      </c>
      <c r="AE32" s="75">
        <v>2</v>
      </c>
      <c r="AF32" s="72">
        <v>2</v>
      </c>
      <c r="AG32" s="70">
        <f>Tabulka2[[#This Row],[Hodnota dopadu - dostupnost (B)]]*Tabulka2[[#This Row],[Hodnota zranitelnosti (B)]]*Tabulka2[[#This Row],[Hodnota hrozby (B)]]</f>
        <v>12</v>
      </c>
      <c r="AH32" s="70" t="s">
        <v>235</v>
      </c>
      <c r="AI32" s="70">
        <f>Tabulka2[[#This Row],[Hodnota dopadu - integrita (B)]]*Tabulka2[[#This Row],[Hodnota zranitelnosti (B)]]*Tabulka2[[#This Row],[Hodnota hrozby (B)]]</f>
        <v>12</v>
      </c>
      <c r="AJ32" s="76" t="s">
        <v>558</v>
      </c>
      <c r="AK32" s="80" t="s">
        <v>563</v>
      </c>
    </row>
    <row r="33" spans="1:37" ht="15" x14ac:dyDescent="0.25">
      <c r="A33" s="70" t="s">
        <v>183</v>
      </c>
      <c r="B33" s="71" t="s">
        <v>556</v>
      </c>
      <c r="C33" s="72" t="s">
        <v>235</v>
      </c>
      <c r="D33" s="72">
        <f>'Katalog podpůrných aktiv'!$I$2</f>
        <v>2</v>
      </c>
      <c r="E33" s="72">
        <f>'Katalog podpůrných aktiv'!$J$2</f>
        <v>3</v>
      </c>
      <c r="F33" s="71" t="s">
        <v>342</v>
      </c>
      <c r="G33" s="72">
        <v>2</v>
      </c>
      <c r="H33" s="73" t="s">
        <v>353</v>
      </c>
      <c r="I33" s="72">
        <v>2</v>
      </c>
      <c r="J33" s="70" t="s">
        <v>235</v>
      </c>
      <c r="K33" s="70">
        <f>Tabulka2[[#This Row],[Hodnota dopadu - důvěrnost]]*Tabulka2[[#This Row],[Hodnota zranitelnosti]]*Tabulka2[[#This Row],[Hodnota hrozby]]</f>
        <v>8</v>
      </c>
      <c r="L33" s="70">
        <f>Tabulka2[[#This Row],[Hodnota dopadu - integrita]]*Tabulka2[[#This Row],[Hodnota zranitelnosti]]*Tabulka2[[#This Row],[Hodnota hrozby]]</f>
        <v>12</v>
      </c>
      <c r="M33" s="71" t="s">
        <v>558</v>
      </c>
      <c r="N33" s="71" t="s">
        <v>563</v>
      </c>
      <c r="O33" s="71" t="s">
        <v>563</v>
      </c>
      <c r="P33" s="74"/>
      <c r="Q33" s="72" t="s">
        <v>235</v>
      </c>
      <c r="R33" s="72">
        <f>'Katalog podpůrných aktiv'!$I$2</f>
        <v>2</v>
      </c>
      <c r="S33" s="72">
        <f>'Katalog podpůrných aktiv'!$J$2</f>
        <v>3</v>
      </c>
      <c r="T33" s="75">
        <v>2</v>
      </c>
      <c r="U33" s="72">
        <v>2</v>
      </c>
      <c r="V33" s="70" t="s">
        <v>235</v>
      </c>
      <c r="W33" s="70">
        <f>Tabulka2[[#This Row],[Hodnota dopadu - důvěrnost (A)]]*Tabulka2[[#This Row],[Hodnota zranitelnosti (A)]]*Tabulka2[[#This Row],[Hodnota hrozby (A)]]</f>
        <v>8</v>
      </c>
      <c r="X33" s="70">
        <f>Tabulka2[[#This Row],[Hodnota dopadu - integrita (A)]]*Tabulka2[[#This Row],[Hodnota zranitelnosti (A)]]*Tabulka2[[#This Row],[Hodnota hrozby (A)]]</f>
        <v>12</v>
      </c>
      <c r="Y33" s="76" t="s">
        <v>558</v>
      </c>
      <c r="Z33" s="76" t="s">
        <v>563</v>
      </c>
      <c r="AA33" s="77"/>
      <c r="AB33" s="72" t="s">
        <v>235</v>
      </c>
      <c r="AC33" s="72">
        <f>'Katalog podpůrných aktiv'!$I$2</f>
        <v>2</v>
      </c>
      <c r="AD33" s="72">
        <f>'Katalog podpůrných aktiv'!$J$2</f>
        <v>3</v>
      </c>
      <c r="AE33" s="75">
        <v>2</v>
      </c>
      <c r="AF33" s="72">
        <v>2</v>
      </c>
      <c r="AG33" s="70" t="s">
        <v>235</v>
      </c>
      <c r="AH33" s="70">
        <f>Tabulka2[[#This Row],[Hodnota dopadu - důvěrnost (B)]]*Tabulka2[[#This Row],[Hodnota zranitelnosti (B)]]*Tabulka2[[#This Row],[Hodnota hrozby (B)]]</f>
        <v>8</v>
      </c>
      <c r="AI33" s="70">
        <f>Tabulka2[[#This Row],[Hodnota dopadu - integrita (B)]]*Tabulka2[[#This Row],[Hodnota zranitelnosti (B)]]*Tabulka2[[#This Row],[Hodnota hrozby (B)]]</f>
        <v>12</v>
      </c>
      <c r="AJ33" s="76" t="s">
        <v>558</v>
      </c>
      <c r="AK33" s="76" t="s">
        <v>563</v>
      </c>
    </row>
    <row r="34" spans="1:37" ht="45" x14ac:dyDescent="0.25">
      <c r="A34" s="70" t="s">
        <v>184</v>
      </c>
      <c r="B34" s="71" t="s">
        <v>556</v>
      </c>
      <c r="C34" s="72">
        <f>'Katalog podpůrných aktiv'!$G$2</f>
        <v>3</v>
      </c>
      <c r="D34" s="72">
        <f>'Katalog podpůrných aktiv'!$I$2</f>
        <v>2</v>
      </c>
      <c r="E34" s="72">
        <f>'Katalog podpůrných aktiv'!$J$2</f>
        <v>3</v>
      </c>
      <c r="F34" s="71" t="s">
        <v>342</v>
      </c>
      <c r="G34" s="79">
        <v>4</v>
      </c>
      <c r="H34" s="78" t="s">
        <v>346</v>
      </c>
      <c r="I34" s="79">
        <v>4</v>
      </c>
      <c r="J34" s="82">
        <f>Tabulka2[[#This Row],[Hodnota dopadu - dostupnost]]*Tabulka2[[#This Row],[Hodnota zranitelnosti]]*Tabulka2[[#This Row],[Hodnota hrozby]]</f>
        <v>48</v>
      </c>
      <c r="K34" s="70">
        <f>Tabulka2[[#This Row],[Hodnota dopadu - důvěrnost]]*Tabulka2[[#This Row],[Hodnota zranitelnosti]]*Tabulka2[[#This Row],[Hodnota hrozby]]</f>
        <v>32</v>
      </c>
      <c r="L34" s="82">
        <f>Tabulka2[[#This Row],[Hodnota dopadu - integrita]]*Tabulka2[[#This Row],[Hodnota zranitelnosti]]*Tabulka2[[#This Row],[Hodnota hrozby]]</f>
        <v>48</v>
      </c>
      <c r="M34" s="71" t="s">
        <v>560</v>
      </c>
      <c r="N34" s="71" t="s">
        <v>563</v>
      </c>
      <c r="O34" s="71" t="s">
        <v>579</v>
      </c>
      <c r="P34" s="74"/>
      <c r="Q34" s="72">
        <f>'Katalog podpůrných aktiv'!$G$2</f>
        <v>3</v>
      </c>
      <c r="R34" s="72">
        <f>'Katalog podpůrných aktiv'!$I$2</f>
        <v>2</v>
      </c>
      <c r="S34" s="72">
        <f>'Katalog podpůrných aktiv'!$J$2</f>
        <v>3</v>
      </c>
      <c r="T34" s="75">
        <v>1</v>
      </c>
      <c r="U34" s="79">
        <v>4</v>
      </c>
      <c r="V34" s="70">
        <f>Tabulka2[[#This Row],[Hodnota dopadu - dostupnost (A)]]*Tabulka2[[#This Row],[Hodnota zranitelnosti (A)]]*Tabulka2[[#This Row],[Hodnota hrozby (A)]]</f>
        <v>12</v>
      </c>
      <c r="W34" s="70">
        <f>Tabulka2[[#This Row],[Hodnota dopadu - důvěrnost (A)]]*Tabulka2[[#This Row],[Hodnota zranitelnosti (A)]]*Tabulka2[[#This Row],[Hodnota hrozby (A)]]</f>
        <v>8</v>
      </c>
      <c r="X34" s="70">
        <f>Tabulka2[[#This Row],[Hodnota dopadu - integrita (A)]]*Tabulka2[[#This Row],[Hodnota zranitelnosti (A)]]*Tabulka2[[#This Row],[Hodnota hrozby (A)]]</f>
        <v>12</v>
      </c>
      <c r="Y34" s="71" t="s">
        <v>558</v>
      </c>
      <c r="Z34" s="70"/>
      <c r="AA34" s="77"/>
      <c r="AB34" s="72">
        <f>'Katalog podpůrných aktiv'!$G$2</f>
        <v>3</v>
      </c>
      <c r="AC34" s="72">
        <f>'Katalog podpůrných aktiv'!$I$2</f>
        <v>2</v>
      </c>
      <c r="AD34" s="72">
        <f>'Katalog podpůrných aktiv'!$J$2</f>
        <v>3</v>
      </c>
      <c r="AE34" s="75">
        <v>2</v>
      </c>
      <c r="AF34" s="72">
        <v>2</v>
      </c>
      <c r="AG34" s="70">
        <f>Tabulka2[[#This Row],[Hodnota dopadu - dostupnost (B)]]*Tabulka2[[#This Row],[Hodnota zranitelnosti (B)]]*Tabulka2[[#This Row],[Hodnota hrozby (B)]]</f>
        <v>12</v>
      </c>
      <c r="AH34" s="70">
        <f>Tabulka2[[#This Row],[Hodnota dopadu - důvěrnost (B)]]*Tabulka2[[#This Row],[Hodnota zranitelnosti (B)]]*Tabulka2[[#This Row],[Hodnota hrozby (B)]]</f>
        <v>8</v>
      </c>
      <c r="AI34" s="70">
        <f>Tabulka2[[#This Row],[Hodnota dopadu - integrita (B)]]*Tabulka2[[#This Row],[Hodnota zranitelnosti (B)]]*Tabulka2[[#This Row],[Hodnota hrozby (B)]]</f>
        <v>12</v>
      </c>
      <c r="AJ34" s="76" t="s">
        <v>558</v>
      </c>
      <c r="AK34" s="80"/>
    </row>
    <row r="35" spans="1:37" ht="15" x14ac:dyDescent="0.25">
      <c r="A35" s="70" t="s">
        <v>185</v>
      </c>
      <c r="B35" s="71" t="s">
        <v>556</v>
      </c>
      <c r="C35" s="72">
        <f>'Katalog podpůrných aktiv'!$G$2</f>
        <v>3</v>
      </c>
      <c r="D35" s="72">
        <f>'Katalog podpůrných aktiv'!$I$2</f>
        <v>2</v>
      </c>
      <c r="E35" s="72">
        <f>'Katalog podpůrných aktiv'!$J$2</f>
        <v>3</v>
      </c>
      <c r="F35" s="71" t="s">
        <v>342</v>
      </c>
      <c r="G35" s="72">
        <v>2</v>
      </c>
      <c r="H35" s="73" t="s">
        <v>354</v>
      </c>
      <c r="I35" s="72">
        <v>1</v>
      </c>
      <c r="J35" s="70">
        <f>Tabulka2[[#This Row],[Hodnota dopadu - dostupnost]]*Tabulka2[[#This Row],[Hodnota zranitelnosti]]*Tabulka2[[#This Row],[Hodnota hrozby]]</f>
        <v>6</v>
      </c>
      <c r="K35" s="70">
        <f>Tabulka2[[#This Row],[Hodnota dopadu - důvěrnost]]*Tabulka2[[#This Row],[Hodnota zranitelnosti]]*Tabulka2[[#This Row],[Hodnota hrozby]]</f>
        <v>4</v>
      </c>
      <c r="L35" s="70">
        <f>Tabulka2[[#This Row],[Hodnota dopadu - integrita]]*Tabulka2[[#This Row],[Hodnota zranitelnosti]]*Tabulka2[[#This Row],[Hodnota hrozby]]</f>
        <v>6</v>
      </c>
      <c r="M35" s="71" t="s">
        <v>558</v>
      </c>
      <c r="N35" s="71" t="s">
        <v>563</v>
      </c>
      <c r="O35" s="71" t="s">
        <v>563</v>
      </c>
      <c r="P35" s="74"/>
      <c r="Q35" s="72">
        <f>'Katalog podpůrných aktiv'!$G$2</f>
        <v>3</v>
      </c>
      <c r="R35" s="72">
        <f>'Katalog podpůrných aktiv'!$I$2</f>
        <v>2</v>
      </c>
      <c r="S35" s="72">
        <f>'Katalog podpůrných aktiv'!$J$2</f>
        <v>3</v>
      </c>
      <c r="T35" s="75">
        <v>2</v>
      </c>
      <c r="U35" s="72">
        <v>1</v>
      </c>
      <c r="V35" s="70">
        <f>Tabulka2[[#This Row],[Hodnota dopadu - dostupnost (A)]]*Tabulka2[[#This Row],[Hodnota zranitelnosti (A)]]*Tabulka2[[#This Row],[Hodnota hrozby (A)]]</f>
        <v>6</v>
      </c>
      <c r="W35" s="70">
        <f>Tabulka2[[#This Row],[Hodnota dopadu - důvěrnost (A)]]*Tabulka2[[#This Row],[Hodnota zranitelnosti (A)]]*Tabulka2[[#This Row],[Hodnota hrozby (A)]]</f>
        <v>4</v>
      </c>
      <c r="X35" s="70">
        <f>Tabulka2[[#This Row],[Hodnota dopadu - integrita (A)]]*Tabulka2[[#This Row],[Hodnota zranitelnosti (A)]]*Tabulka2[[#This Row],[Hodnota hrozby (A)]]</f>
        <v>6</v>
      </c>
      <c r="Y35" s="76" t="s">
        <v>558</v>
      </c>
      <c r="Z35" s="76" t="s">
        <v>563</v>
      </c>
      <c r="AA35" s="77"/>
      <c r="AB35" s="72">
        <f>'Katalog podpůrných aktiv'!$G$2</f>
        <v>3</v>
      </c>
      <c r="AC35" s="72">
        <f>'Katalog podpůrných aktiv'!$I$2</f>
        <v>2</v>
      </c>
      <c r="AD35" s="72">
        <f>'Katalog podpůrných aktiv'!$J$2</f>
        <v>3</v>
      </c>
      <c r="AE35" s="75">
        <v>2</v>
      </c>
      <c r="AF35" s="72">
        <v>1</v>
      </c>
      <c r="AG35" s="70">
        <f>Tabulka2[[#This Row],[Hodnota dopadu - dostupnost (B)]]*Tabulka2[[#This Row],[Hodnota zranitelnosti (B)]]*Tabulka2[[#This Row],[Hodnota hrozby (B)]]</f>
        <v>6</v>
      </c>
      <c r="AH35" s="70">
        <f>Tabulka2[[#This Row],[Hodnota dopadu - důvěrnost (B)]]*Tabulka2[[#This Row],[Hodnota zranitelnosti (B)]]*Tabulka2[[#This Row],[Hodnota hrozby (B)]]</f>
        <v>4</v>
      </c>
      <c r="AI35" s="70">
        <f>Tabulka2[[#This Row],[Hodnota dopadu - integrita (B)]]*Tabulka2[[#This Row],[Hodnota zranitelnosti (B)]]*Tabulka2[[#This Row],[Hodnota hrozby (B)]]</f>
        <v>6</v>
      </c>
      <c r="AJ35" s="76" t="s">
        <v>558</v>
      </c>
      <c r="AK35" s="76" t="s">
        <v>563</v>
      </c>
    </row>
    <row r="36" spans="1:37" ht="45" x14ac:dyDescent="0.25">
      <c r="A36" s="70" t="s">
        <v>186</v>
      </c>
      <c r="B36" s="71" t="s">
        <v>556</v>
      </c>
      <c r="C36" s="72">
        <f>'Katalog podpůrných aktiv'!$G$2</f>
        <v>3</v>
      </c>
      <c r="D36" s="72" t="s">
        <v>235</v>
      </c>
      <c r="E36" s="72">
        <f>'Katalog podpůrných aktiv'!$J$2</f>
        <v>3</v>
      </c>
      <c r="F36" s="71" t="s">
        <v>342</v>
      </c>
      <c r="G36" s="72">
        <v>2</v>
      </c>
      <c r="H36" s="71" t="s">
        <v>358</v>
      </c>
      <c r="I36" s="72">
        <v>2</v>
      </c>
      <c r="J36" s="70">
        <f>Tabulka2[[#This Row],[Hodnota dopadu - dostupnost]]*Tabulka2[[#This Row],[Hodnota zranitelnosti]]*Tabulka2[[#This Row],[Hodnota hrozby]]</f>
        <v>12</v>
      </c>
      <c r="K36" s="70" t="s">
        <v>235</v>
      </c>
      <c r="L36" s="70">
        <f>Tabulka2[[#This Row],[Hodnota dopadu - integrita]]*Tabulka2[[#This Row],[Hodnota zranitelnosti]]*Tabulka2[[#This Row],[Hodnota hrozby]]</f>
        <v>12</v>
      </c>
      <c r="M36" s="71" t="s">
        <v>558</v>
      </c>
      <c r="N36" s="71" t="s">
        <v>563</v>
      </c>
      <c r="O36" s="71" t="s">
        <v>563</v>
      </c>
      <c r="P36" s="74"/>
      <c r="Q36" s="72">
        <f>'Katalog podpůrných aktiv'!$G$2</f>
        <v>3</v>
      </c>
      <c r="R36" s="72" t="s">
        <v>235</v>
      </c>
      <c r="S36" s="72">
        <f>'Katalog podpůrných aktiv'!$J$2</f>
        <v>3</v>
      </c>
      <c r="T36" s="75">
        <v>2</v>
      </c>
      <c r="U36" s="72">
        <v>2</v>
      </c>
      <c r="V36" s="70">
        <f>Tabulka2[[#This Row],[Hodnota dopadu - dostupnost (A)]]*Tabulka2[[#This Row],[Hodnota zranitelnosti (A)]]*Tabulka2[[#This Row],[Hodnota hrozby (A)]]</f>
        <v>12</v>
      </c>
      <c r="W36" s="70" t="s">
        <v>235</v>
      </c>
      <c r="X36" s="70">
        <f>Tabulka2[[#This Row],[Hodnota dopadu - integrita (A)]]*Tabulka2[[#This Row],[Hodnota zranitelnosti (A)]]*Tabulka2[[#This Row],[Hodnota hrozby (A)]]</f>
        <v>12</v>
      </c>
      <c r="Y36" s="76" t="s">
        <v>558</v>
      </c>
      <c r="Z36" s="76" t="s">
        <v>563</v>
      </c>
      <c r="AA36" s="77"/>
      <c r="AB36" s="72">
        <f>'Katalog podpůrných aktiv'!$G$2</f>
        <v>3</v>
      </c>
      <c r="AC36" s="72" t="s">
        <v>235</v>
      </c>
      <c r="AD36" s="72">
        <f>'Katalog podpůrných aktiv'!$J$2</f>
        <v>3</v>
      </c>
      <c r="AE36" s="75">
        <v>2</v>
      </c>
      <c r="AF36" s="72">
        <v>2</v>
      </c>
      <c r="AG36" s="70">
        <f>Tabulka2[[#This Row],[Hodnota dopadu - dostupnost (B)]]*Tabulka2[[#This Row],[Hodnota zranitelnosti (B)]]*Tabulka2[[#This Row],[Hodnota hrozby (B)]]</f>
        <v>12</v>
      </c>
      <c r="AH36" s="70" t="s">
        <v>235</v>
      </c>
      <c r="AI36" s="70">
        <f>Tabulka2[[#This Row],[Hodnota dopadu - integrita (B)]]*Tabulka2[[#This Row],[Hodnota zranitelnosti (B)]]*Tabulka2[[#This Row],[Hodnota hrozby (B)]]</f>
        <v>12</v>
      </c>
      <c r="AJ36" s="76" t="s">
        <v>558</v>
      </c>
      <c r="AK36" s="76" t="s">
        <v>563</v>
      </c>
    </row>
    <row r="37" spans="1:37" ht="30" x14ac:dyDescent="0.25">
      <c r="A37" s="70" t="s">
        <v>187</v>
      </c>
      <c r="B37" s="71" t="s">
        <v>556</v>
      </c>
      <c r="C37" s="72">
        <f>'Katalog podpůrných aktiv'!$G$2</f>
        <v>3</v>
      </c>
      <c r="D37" s="72">
        <f>'Katalog podpůrných aktiv'!$I$2</f>
        <v>2</v>
      </c>
      <c r="E37" s="72">
        <f>'Katalog podpůrných aktiv'!$J$2</f>
        <v>3</v>
      </c>
      <c r="F37" s="71" t="s">
        <v>342</v>
      </c>
      <c r="G37" s="79">
        <v>4</v>
      </c>
      <c r="H37" s="81" t="s">
        <v>356</v>
      </c>
      <c r="I37" s="79">
        <v>4</v>
      </c>
      <c r="J37" s="82">
        <f>Tabulka2[[#This Row],[Hodnota dopadu - dostupnost]]*Tabulka2[[#This Row],[Hodnota zranitelnosti]]*Tabulka2[[#This Row],[Hodnota hrozby]]</f>
        <v>48</v>
      </c>
      <c r="K37" s="70">
        <f>Tabulka2[[#This Row],[Hodnota dopadu - důvěrnost]]*Tabulka2[[#This Row],[Hodnota zranitelnosti]]*Tabulka2[[#This Row],[Hodnota hrozby]]</f>
        <v>32</v>
      </c>
      <c r="L37" s="82">
        <f>Tabulka2[[#This Row],[Hodnota dopadu - integrita]]*Tabulka2[[#This Row],[Hodnota zranitelnosti]]*Tabulka2[[#This Row],[Hodnota hrozby]]</f>
        <v>48</v>
      </c>
      <c r="M37" s="71" t="s">
        <v>560</v>
      </c>
      <c r="N37" s="71" t="s">
        <v>563</v>
      </c>
      <c r="O37" s="71" t="s">
        <v>580</v>
      </c>
      <c r="P37" s="74"/>
      <c r="Q37" s="72">
        <f>'Katalog podpůrných aktiv'!$G$2</f>
        <v>3</v>
      </c>
      <c r="R37" s="72">
        <f>'Katalog podpůrných aktiv'!$I$2</f>
        <v>2</v>
      </c>
      <c r="S37" s="72">
        <f>'Katalog podpůrných aktiv'!$J$2</f>
        <v>3</v>
      </c>
      <c r="T37" s="75">
        <v>1</v>
      </c>
      <c r="U37" s="79">
        <v>4</v>
      </c>
      <c r="V37" s="70">
        <f>Tabulka2[[#This Row],[Hodnota dopadu - dostupnost (A)]]*Tabulka2[[#This Row],[Hodnota zranitelnosti (A)]]*Tabulka2[[#This Row],[Hodnota hrozby (A)]]</f>
        <v>12</v>
      </c>
      <c r="W37" s="70">
        <f>Tabulka2[[#This Row],[Hodnota dopadu - důvěrnost (A)]]*Tabulka2[[#This Row],[Hodnota zranitelnosti (A)]]*Tabulka2[[#This Row],[Hodnota hrozby (A)]]</f>
        <v>8</v>
      </c>
      <c r="X37" s="70">
        <f>Tabulka2[[#This Row],[Hodnota dopadu - integrita (A)]]*Tabulka2[[#This Row],[Hodnota zranitelnosti (A)]]*Tabulka2[[#This Row],[Hodnota hrozby (A)]]</f>
        <v>12</v>
      </c>
      <c r="Y37" s="76" t="s">
        <v>558</v>
      </c>
      <c r="Z37" s="80" t="s">
        <v>563</v>
      </c>
      <c r="AA37" s="77"/>
      <c r="AB37" s="72">
        <f>'Katalog podpůrných aktiv'!$G$2</f>
        <v>3</v>
      </c>
      <c r="AC37" s="72">
        <f>'Katalog podpůrných aktiv'!$I$2</f>
        <v>2</v>
      </c>
      <c r="AD37" s="72">
        <f>'Katalog podpůrných aktiv'!$J$2</f>
        <v>3</v>
      </c>
      <c r="AE37" s="75">
        <v>2</v>
      </c>
      <c r="AF37" s="72">
        <v>2</v>
      </c>
      <c r="AG37" s="70">
        <f>Tabulka2[[#This Row],[Hodnota dopadu - dostupnost (B)]]*Tabulka2[[#This Row],[Hodnota zranitelnosti (B)]]*Tabulka2[[#This Row],[Hodnota hrozby (B)]]</f>
        <v>12</v>
      </c>
      <c r="AH37" s="70">
        <f>Tabulka2[[#This Row],[Hodnota dopadu - důvěrnost (B)]]*Tabulka2[[#This Row],[Hodnota zranitelnosti (B)]]*Tabulka2[[#This Row],[Hodnota hrozby (B)]]</f>
        <v>8</v>
      </c>
      <c r="AI37" s="70">
        <f>Tabulka2[[#This Row],[Hodnota dopadu - integrita (B)]]*Tabulka2[[#This Row],[Hodnota zranitelnosti (B)]]*Tabulka2[[#This Row],[Hodnota hrozby (B)]]</f>
        <v>12</v>
      </c>
      <c r="AJ37" s="76" t="s">
        <v>558</v>
      </c>
      <c r="AK37" s="80" t="s">
        <v>563</v>
      </c>
    </row>
    <row r="38" spans="1:37" ht="30" x14ac:dyDescent="0.25">
      <c r="A38" s="70" t="s">
        <v>188</v>
      </c>
      <c r="B38" s="71" t="s">
        <v>556</v>
      </c>
      <c r="C38" s="72">
        <f>'Katalog podpůrných aktiv'!$G$2</f>
        <v>3</v>
      </c>
      <c r="D38" s="72">
        <f>'Katalog podpůrných aktiv'!$I$2</f>
        <v>2</v>
      </c>
      <c r="E38" s="72" t="s">
        <v>235</v>
      </c>
      <c r="F38" s="71" t="s">
        <v>342</v>
      </c>
      <c r="G38" s="79">
        <v>4</v>
      </c>
      <c r="H38" s="78" t="s">
        <v>398</v>
      </c>
      <c r="I38" s="79">
        <v>4</v>
      </c>
      <c r="J38" s="82">
        <f>Tabulka2[[#This Row],[Hodnota dopadu - dostupnost]]*Tabulka2[[#This Row],[Hodnota zranitelnosti]]*Tabulka2[[#This Row],[Hodnota hrozby]]</f>
        <v>48</v>
      </c>
      <c r="K38" s="70">
        <f>Tabulka2[[#This Row],[Hodnota dopadu - důvěrnost]]*Tabulka2[[#This Row],[Hodnota zranitelnosti]]*Tabulka2[[#This Row],[Hodnota hrozby]]</f>
        <v>32</v>
      </c>
      <c r="L38" s="70" t="s">
        <v>235</v>
      </c>
      <c r="M38" s="71" t="s">
        <v>560</v>
      </c>
      <c r="N38" s="71" t="s">
        <v>563</v>
      </c>
      <c r="O38" s="71" t="s">
        <v>581</v>
      </c>
      <c r="P38" s="74"/>
      <c r="Q38" s="72">
        <f>'Katalog podpůrných aktiv'!$G$2</f>
        <v>3</v>
      </c>
      <c r="R38" s="72">
        <f>'Katalog podpůrných aktiv'!$I$2</f>
        <v>2</v>
      </c>
      <c r="S38" s="72" t="s">
        <v>235</v>
      </c>
      <c r="T38" s="75">
        <v>1</v>
      </c>
      <c r="U38" s="79">
        <v>4</v>
      </c>
      <c r="V38" s="70">
        <f>Tabulka2[[#This Row],[Hodnota dopadu - dostupnost (A)]]*Tabulka2[[#This Row],[Hodnota zranitelnosti (A)]]*Tabulka2[[#This Row],[Hodnota hrozby (A)]]</f>
        <v>12</v>
      </c>
      <c r="W38" s="70">
        <f>Tabulka2[[#This Row],[Hodnota dopadu - důvěrnost (A)]]*Tabulka2[[#This Row],[Hodnota zranitelnosti (A)]]*Tabulka2[[#This Row],[Hodnota hrozby (A)]]</f>
        <v>8</v>
      </c>
      <c r="X38" s="70" t="s">
        <v>235</v>
      </c>
      <c r="Y38" s="76" t="s">
        <v>558</v>
      </c>
      <c r="Z38" s="76" t="s">
        <v>563</v>
      </c>
      <c r="AA38" s="77"/>
      <c r="AB38" s="72">
        <f>'Katalog podpůrných aktiv'!$G$2</f>
        <v>3</v>
      </c>
      <c r="AC38" s="72">
        <f>'Katalog podpůrných aktiv'!$I$2</f>
        <v>2</v>
      </c>
      <c r="AD38" s="72" t="s">
        <v>235</v>
      </c>
      <c r="AE38" s="75">
        <v>2</v>
      </c>
      <c r="AF38" s="72">
        <v>2</v>
      </c>
      <c r="AG38" s="70">
        <f>Tabulka2[[#This Row],[Hodnota dopadu - dostupnost (B)]]*Tabulka2[[#This Row],[Hodnota zranitelnosti (B)]]*Tabulka2[[#This Row],[Hodnota hrozby (B)]]</f>
        <v>12</v>
      </c>
      <c r="AH38" s="70">
        <f>Tabulka2[[#This Row],[Hodnota dopadu - důvěrnost (B)]]*Tabulka2[[#This Row],[Hodnota zranitelnosti (B)]]*Tabulka2[[#This Row],[Hodnota hrozby (B)]]</f>
        <v>8</v>
      </c>
      <c r="AI38" s="70" t="s">
        <v>235</v>
      </c>
      <c r="AJ38" s="76" t="s">
        <v>558</v>
      </c>
      <c r="AK38" s="76" t="s">
        <v>563</v>
      </c>
    </row>
    <row r="39" spans="1:37" ht="30" x14ac:dyDescent="0.25">
      <c r="A39" s="70" t="s">
        <v>189</v>
      </c>
      <c r="B39" s="71" t="s">
        <v>556</v>
      </c>
      <c r="C39" s="72">
        <f>'Katalog podpůrných aktiv'!$G$2</f>
        <v>3</v>
      </c>
      <c r="D39" s="72">
        <f>'Katalog podpůrných aktiv'!$I$2</f>
        <v>2</v>
      </c>
      <c r="E39" s="72">
        <f>'Katalog podpůrných aktiv'!$J$2</f>
        <v>3</v>
      </c>
      <c r="F39" s="71" t="s">
        <v>342</v>
      </c>
      <c r="G39" s="72">
        <v>2</v>
      </c>
      <c r="H39" s="73" t="s">
        <v>350</v>
      </c>
      <c r="I39" s="72">
        <v>2</v>
      </c>
      <c r="J39" s="70">
        <f>Tabulka2[[#This Row],[Hodnota dopadu - dostupnost]]*Tabulka2[[#This Row],[Hodnota zranitelnosti]]*Tabulka2[[#This Row],[Hodnota hrozby]]</f>
        <v>12</v>
      </c>
      <c r="K39" s="70">
        <f>Tabulka2[[#This Row],[Hodnota dopadu - důvěrnost]]*Tabulka2[[#This Row],[Hodnota zranitelnosti]]*Tabulka2[[#This Row],[Hodnota hrozby]]</f>
        <v>8</v>
      </c>
      <c r="L39" s="70">
        <f>Tabulka2[[#This Row],[Hodnota dopadu - integrita]]*Tabulka2[[#This Row],[Hodnota zranitelnosti]]*Tabulka2[[#This Row],[Hodnota hrozby]]</f>
        <v>12</v>
      </c>
      <c r="M39" s="71" t="s">
        <v>558</v>
      </c>
      <c r="N39" s="71" t="s">
        <v>563</v>
      </c>
      <c r="O39" s="71" t="s">
        <v>563</v>
      </c>
      <c r="P39" s="74"/>
      <c r="Q39" s="72">
        <f>'Katalog podpůrných aktiv'!$G$2</f>
        <v>3</v>
      </c>
      <c r="R39" s="72">
        <f>'Katalog podpůrných aktiv'!$I$2</f>
        <v>2</v>
      </c>
      <c r="S39" s="72">
        <f>'Katalog podpůrných aktiv'!$J$2</f>
        <v>3</v>
      </c>
      <c r="T39" s="75">
        <v>2</v>
      </c>
      <c r="U39" s="72">
        <v>2</v>
      </c>
      <c r="V39" s="70">
        <f>Tabulka2[[#This Row],[Hodnota dopadu - dostupnost (A)]]*Tabulka2[[#This Row],[Hodnota zranitelnosti (A)]]*Tabulka2[[#This Row],[Hodnota hrozby (A)]]</f>
        <v>12</v>
      </c>
      <c r="W39" s="70">
        <f>Tabulka2[[#This Row],[Hodnota dopadu - důvěrnost (A)]]*Tabulka2[[#This Row],[Hodnota zranitelnosti (A)]]*Tabulka2[[#This Row],[Hodnota hrozby (A)]]</f>
        <v>8</v>
      </c>
      <c r="X39" s="70">
        <f>Tabulka2[[#This Row],[Hodnota dopadu - integrita (A)]]*Tabulka2[[#This Row],[Hodnota zranitelnosti (A)]]*Tabulka2[[#This Row],[Hodnota hrozby (A)]]</f>
        <v>12</v>
      </c>
      <c r="Y39" s="76" t="s">
        <v>558</v>
      </c>
      <c r="Z39" s="76" t="s">
        <v>563</v>
      </c>
      <c r="AA39" s="77"/>
      <c r="AB39" s="72">
        <f>'Katalog podpůrných aktiv'!$G$2</f>
        <v>3</v>
      </c>
      <c r="AC39" s="72">
        <f>'Katalog podpůrných aktiv'!$I$2</f>
        <v>2</v>
      </c>
      <c r="AD39" s="72">
        <f>'Katalog podpůrných aktiv'!$J$2</f>
        <v>3</v>
      </c>
      <c r="AE39" s="75">
        <v>2</v>
      </c>
      <c r="AF39" s="72">
        <v>2</v>
      </c>
      <c r="AG39" s="70">
        <f>Tabulka2[[#This Row],[Hodnota dopadu - dostupnost (B)]]*Tabulka2[[#This Row],[Hodnota zranitelnosti (B)]]*Tabulka2[[#This Row],[Hodnota hrozby (B)]]</f>
        <v>12</v>
      </c>
      <c r="AH39" s="70">
        <f>Tabulka2[[#This Row],[Hodnota dopadu - důvěrnost (B)]]*Tabulka2[[#This Row],[Hodnota zranitelnosti (B)]]*Tabulka2[[#This Row],[Hodnota hrozby (B)]]</f>
        <v>8</v>
      </c>
      <c r="AI39" s="70">
        <f>Tabulka2[[#This Row],[Hodnota dopadu - integrita (B)]]*Tabulka2[[#This Row],[Hodnota zranitelnosti (B)]]*Tabulka2[[#This Row],[Hodnota hrozby (B)]]</f>
        <v>12</v>
      </c>
      <c r="AJ39" s="76" t="s">
        <v>558</v>
      </c>
      <c r="AK39" s="76" t="s">
        <v>563</v>
      </c>
    </row>
    <row r="40" spans="1:37" ht="30" x14ac:dyDescent="0.25">
      <c r="A40" s="70" t="s">
        <v>190</v>
      </c>
      <c r="B40" s="71" t="s">
        <v>556</v>
      </c>
      <c r="C40" s="72">
        <f>'Katalog podpůrných aktiv'!$G$2</f>
        <v>3</v>
      </c>
      <c r="D40" s="72">
        <f>'Katalog podpůrných aktiv'!$I$2</f>
        <v>2</v>
      </c>
      <c r="E40" s="72">
        <f>'Katalog podpůrných aktiv'!$J$2</f>
        <v>3</v>
      </c>
      <c r="F40" s="71" t="s">
        <v>342</v>
      </c>
      <c r="G40" s="79">
        <v>4</v>
      </c>
      <c r="H40" s="78" t="s">
        <v>352</v>
      </c>
      <c r="I40" s="79">
        <v>4</v>
      </c>
      <c r="J40" s="82">
        <f>Tabulka2[[#This Row],[Hodnota dopadu - dostupnost]]*Tabulka2[[#This Row],[Hodnota zranitelnosti]]*Tabulka2[[#This Row],[Hodnota hrozby]]</f>
        <v>48</v>
      </c>
      <c r="K40" s="70">
        <f>Tabulka2[[#This Row],[Hodnota dopadu - důvěrnost]]*Tabulka2[[#This Row],[Hodnota zranitelnosti]]*Tabulka2[[#This Row],[Hodnota hrozby]]</f>
        <v>32</v>
      </c>
      <c r="L40" s="82">
        <f>Tabulka2[[#This Row],[Hodnota dopadu - integrita]]*Tabulka2[[#This Row],[Hodnota zranitelnosti]]*Tabulka2[[#This Row],[Hodnota hrozby]]</f>
        <v>48</v>
      </c>
      <c r="M40" s="71" t="s">
        <v>560</v>
      </c>
      <c r="N40" s="71" t="s">
        <v>563</v>
      </c>
      <c r="O40" s="71" t="s">
        <v>579</v>
      </c>
      <c r="P40" s="74"/>
      <c r="Q40" s="72">
        <f>'Katalog podpůrných aktiv'!$G$2</f>
        <v>3</v>
      </c>
      <c r="R40" s="72">
        <f>'Katalog podpůrných aktiv'!$I$2</f>
        <v>2</v>
      </c>
      <c r="S40" s="72">
        <f>'Katalog podpůrných aktiv'!$J$2</f>
        <v>3</v>
      </c>
      <c r="T40" s="75">
        <v>1</v>
      </c>
      <c r="U40" s="79">
        <v>4</v>
      </c>
      <c r="V40" s="70">
        <f>Tabulka2[[#This Row],[Hodnota dopadu - dostupnost (A)]]*Tabulka2[[#This Row],[Hodnota zranitelnosti (A)]]*Tabulka2[[#This Row],[Hodnota hrozby (A)]]</f>
        <v>12</v>
      </c>
      <c r="W40" s="70">
        <f>Tabulka2[[#This Row],[Hodnota dopadu - důvěrnost (A)]]*Tabulka2[[#This Row],[Hodnota zranitelnosti (A)]]*Tabulka2[[#This Row],[Hodnota hrozby (A)]]</f>
        <v>8</v>
      </c>
      <c r="X40" s="70">
        <f>Tabulka2[[#This Row],[Hodnota dopadu - integrita (A)]]*Tabulka2[[#This Row],[Hodnota zranitelnosti (A)]]*Tabulka2[[#This Row],[Hodnota hrozby (A)]]</f>
        <v>12</v>
      </c>
      <c r="Y40" s="71" t="s">
        <v>558</v>
      </c>
      <c r="Z40" s="71" t="s">
        <v>563</v>
      </c>
      <c r="AA40" s="77"/>
      <c r="AB40" s="72">
        <f>'Katalog podpůrných aktiv'!$G$2</f>
        <v>3</v>
      </c>
      <c r="AC40" s="72">
        <f>'Katalog podpůrných aktiv'!$I$2</f>
        <v>2</v>
      </c>
      <c r="AD40" s="72">
        <f>'Katalog podpůrných aktiv'!$J$2</f>
        <v>3</v>
      </c>
      <c r="AE40" s="75">
        <v>2</v>
      </c>
      <c r="AF40" s="72">
        <v>2</v>
      </c>
      <c r="AG40" s="70">
        <f>Tabulka2[[#This Row],[Hodnota dopadu - dostupnost (B)]]*Tabulka2[[#This Row],[Hodnota zranitelnosti (B)]]*Tabulka2[[#This Row],[Hodnota hrozby (B)]]</f>
        <v>12</v>
      </c>
      <c r="AH40" s="70">
        <f>Tabulka2[[#This Row],[Hodnota dopadu - důvěrnost (B)]]*Tabulka2[[#This Row],[Hodnota zranitelnosti (B)]]*Tabulka2[[#This Row],[Hodnota hrozby (B)]]</f>
        <v>8</v>
      </c>
      <c r="AI40" s="70">
        <f>Tabulka2[[#This Row],[Hodnota dopadu - integrita (B)]]*Tabulka2[[#This Row],[Hodnota zranitelnosti (B)]]*Tabulka2[[#This Row],[Hodnota hrozby (B)]]</f>
        <v>12</v>
      </c>
      <c r="AJ40" s="76" t="s">
        <v>558</v>
      </c>
      <c r="AK40" s="76" t="s">
        <v>563</v>
      </c>
    </row>
    <row r="41" spans="1:37" ht="75" x14ac:dyDescent="0.25">
      <c r="A41" s="70" t="s">
        <v>191</v>
      </c>
      <c r="B41" s="71" t="s">
        <v>556</v>
      </c>
      <c r="C41" s="72">
        <f>'Katalog podpůrných aktiv'!$G$2</f>
        <v>3</v>
      </c>
      <c r="D41" s="72" t="s">
        <v>235</v>
      </c>
      <c r="E41" s="72" t="s">
        <v>235</v>
      </c>
      <c r="F41" s="71" t="s">
        <v>342</v>
      </c>
      <c r="G41" s="79">
        <v>4</v>
      </c>
      <c r="H41" s="81" t="s">
        <v>351</v>
      </c>
      <c r="I41" s="79">
        <v>4</v>
      </c>
      <c r="J41" s="82">
        <f>Tabulka2[[#This Row],[Hodnota dopadu - dostupnost]]*Tabulka2[[#This Row],[Hodnota zranitelnosti]]*Tabulka2[[#This Row],[Hodnota hrozby]]</f>
        <v>48</v>
      </c>
      <c r="K41" s="70" t="s">
        <v>235</v>
      </c>
      <c r="L41" s="70" t="s">
        <v>235</v>
      </c>
      <c r="M41" s="71" t="s">
        <v>560</v>
      </c>
      <c r="N41" s="71" t="s">
        <v>563</v>
      </c>
      <c r="O41" s="71" t="s">
        <v>578</v>
      </c>
      <c r="P41" s="74"/>
      <c r="Q41" s="72">
        <f>'Katalog podpůrných aktiv'!$G$2</f>
        <v>3</v>
      </c>
      <c r="R41" s="72" t="s">
        <v>235</v>
      </c>
      <c r="S41" s="72" t="s">
        <v>235</v>
      </c>
      <c r="T41" s="75">
        <v>1</v>
      </c>
      <c r="U41" s="79">
        <v>4</v>
      </c>
      <c r="V41" s="70">
        <f>Tabulka2[[#This Row],[Hodnota dopadu - dostupnost (A)]]*Tabulka2[[#This Row],[Hodnota zranitelnosti (A)]]*Tabulka2[[#This Row],[Hodnota hrozby (A)]]</f>
        <v>12</v>
      </c>
      <c r="W41" s="70" t="s">
        <v>235</v>
      </c>
      <c r="X41" s="70" t="s">
        <v>235</v>
      </c>
      <c r="Y41" s="76" t="s">
        <v>558</v>
      </c>
      <c r="Z41" s="76" t="s">
        <v>563</v>
      </c>
      <c r="AA41" s="77"/>
      <c r="AB41" s="72">
        <f>'Katalog podpůrných aktiv'!$G$2</f>
        <v>3</v>
      </c>
      <c r="AC41" s="72" t="s">
        <v>235</v>
      </c>
      <c r="AD41" s="72" t="s">
        <v>235</v>
      </c>
      <c r="AE41" s="75">
        <v>2</v>
      </c>
      <c r="AF41" s="72">
        <v>2</v>
      </c>
      <c r="AG41" s="70">
        <f>Tabulka2[[#This Row],[Hodnota dopadu - dostupnost (B)]]*Tabulka2[[#This Row],[Hodnota zranitelnosti (B)]]*Tabulka2[[#This Row],[Hodnota hrozby (B)]]</f>
        <v>12</v>
      </c>
      <c r="AH41" s="70" t="s">
        <v>235</v>
      </c>
      <c r="AI41" s="70" t="s">
        <v>235</v>
      </c>
      <c r="AJ41" s="76" t="s">
        <v>558</v>
      </c>
      <c r="AK41" s="76" t="s">
        <v>563</v>
      </c>
    </row>
    <row r="42" spans="1:37" ht="45" x14ac:dyDescent="0.25">
      <c r="A42" s="70" t="s">
        <v>192</v>
      </c>
      <c r="B42" s="71" t="s">
        <v>556</v>
      </c>
      <c r="C42" s="72">
        <f>'Katalog podpůrných aktiv'!$G$2</f>
        <v>3</v>
      </c>
      <c r="D42" s="72">
        <f>'Katalog podpůrných aktiv'!$I$2</f>
        <v>2</v>
      </c>
      <c r="E42" s="72">
        <f>'Katalog podpůrných aktiv'!$J$2</f>
        <v>3</v>
      </c>
      <c r="F42" s="71" t="s">
        <v>342</v>
      </c>
      <c r="G42" s="79">
        <v>4</v>
      </c>
      <c r="H42" s="78" t="s">
        <v>347</v>
      </c>
      <c r="I42" s="79">
        <v>4</v>
      </c>
      <c r="J42" s="82">
        <f>Tabulka2[[#This Row],[Hodnota dopadu - dostupnost]]*Tabulka2[[#This Row],[Hodnota zranitelnosti]]*Tabulka2[[#This Row],[Hodnota hrozby]]</f>
        <v>48</v>
      </c>
      <c r="K42" s="70">
        <f>Tabulka2[[#This Row],[Hodnota dopadu - důvěrnost]]*Tabulka2[[#This Row],[Hodnota zranitelnosti]]*Tabulka2[[#This Row],[Hodnota hrozby]]</f>
        <v>32</v>
      </c>
      <c r="L42" s="82">
        <f>Tabulka2[[#This Row],[Hodnota dopadu - integrita]]*Tabulka2[[#This Row],[Hodnota zranitelnosti]]*Tabulka2[[#This Row],[Hodnota hrozby]]</f>
        <v>48</v>
      </c>
      <c r="M42" s="71" t="s">
        <v>560</v>
      </c>
      <c r="N42" s="71" t="s">
        <v>563</v>
      </c>
      <c r="O42" s="71" t="s">
        <v>581</v>
      </c>
      <c r="P42" s="74"/>
      <c r="Q42" s="72">
        <f>'Katalog podpůrných aktiv'!$G$2</f>
        <v>3</v>
      </c>
      <c r="R42" s="72">
        <f>'Katalog podpůrných aktiv'!$I$2</f>
        <v>2</v>
      </c>
      <c r="S42" s="72">
        <f>'Katalog podpůrných aktiv'!$J$2</f>
        <v>3</v>
      </c>
      <c r="T42" s="75">
        <v>1</v>
      </c>
      <c r="U42" s="79">
        <v>4</v>
      </c>
      <c r="V42" s="70">
        <f>Tabulka2[[#This Row],[Hodnota dopadu - dostupnost (A)]]*Tabulka2[[#This Row],[Hodnota zranitelnosti (A)]]*Tabulka2[[#This Row],[Hodnota hrozby (A)]]</f>
        <v>12</v>
      </c>
      <c r="W42" s="70">
        <f>Tabulka2[[#This Row],[Hodnota dopadu - důvěrnost (A)]]*Tabulka2[[#This Row],[Hodnota zranitelnosti (A)]]*Tabulka2[[#This Row],[Hodnota hrozby (A)]]</f>
        <v>8</v>
      </c>
      <c r="X42" s="70">
        <f>Tabulka2[[#This Row],[Hodnota dopadu - integrita (A)]]*Tabulka2[[#This Row],[Hodnota zranitelnosti (A)]]*Tabulka2[[#This Row],[Hodnota hrozby (A)]]</f>
        <v>12</v>
      </c>
      <c r="Y42" s="76" t="s">
        <v>558</v>
      </c>
      <c r="Z42" s="76" t="s">
        <v>563</v>
      </c>
      <c r="AA42" s="77"/>
      <c r="AB42" s="72">
        <f>'Katalog podpůrných aktiv'!$G$2</f>
        <v>3</v>
      </c>
      <c r="AC42" s="72">
        <f>'Katalog podpůrných aktiv'!$I$2</f>
        <v>2</v>
      </c>
      <c r="AD42" s="72">
        <f>'Katalog podpůrných aktiv'!$J$2</f>
        <v>3</v>
      </c>
      <c r="AE42" s="75">
        <v>2</v>
      </c>
      <c r="AF42" s="72">
        <v>2</v>
      </c>
      <c r="AG42" s="70">
        <f>Tabulka2[[#This Row],[Hodnota dopadu - dostupnost (B)]]*Tabulka2[[#This Row],[Hodnota zranitelnosti (B)]]*Tabulka2[[#This Row],[Hodnota hrozby (B)]]</f>
        <v>12</v>
      </c>
      <c r="AH42" s="70">
        <f>Tabulka2[[#This Row],[Hodnota dopadu - důvěrnost (B)]]*Tabulka2[[#This Row],[Hodnota zranitelnosti (B)]]*Tabulka2[[#This Row],[Hodnota hrozby (B)]]</f>
        <v>8</v>
      </c>
      <c r="AI42" s="70">
        <f>Tabulka2[[#This Row],[Hodnota dopadu - integrita (B)]]*Tabulka2[[#This Row],[Hodnota zranitelnosti (B)]]*Tabulka2[[#This Row],[Hodnota hrozby (B)]]</f>
        <v>12</v>
      </c>
      <c r="AJ42" s="76" t="s">
        <v>558</v>
      </c>
      <c r="AK42" s="76" t="s">
        <v>563</v>
      </c>
    </row>
    <row r="43" spans="1:37" ht="30" x14ac:dyDescent="0.25">
      <c r="A43" s="70" t="s">
        <v>193</v>
      </c>
      <c r="B43" s="71" t="s">
        <v>556</v>
      </c>
      <c r="C43" s="72" t="s">
        <v>235</v>
      </c>
      <c r="D43" s="72">
        <f>'Katalog podpůrných aktiv'!$I$2</f>
        <v>2</v>
      </c>
      <c r="E43" s="72" t="s">
        <v>235</v>
      </c>
      <c r="F43" s="71" t="s">
        <v>342</v>
      </c>
      <c r="G43" s="72">
        <v>2</v>
      </c>
      <c r="H43" s="81" t="s">
        <v>399</v>
      </c>
      <c r="I43" s="79">
        <v>4</v>
      </c>
      <c r="J43" s="70" t="s">
        <v>235</v>
      </c>
      <c r="K43" s="70">
        <f>Tabulka2[[#This Row],[Hodnota dopadu - důvěrnost]]*Tabulka2[[#This Row],[Hodnota zranitelnosti]]*Tabulka2[[#This Row],[Hodnota hrozby]]</f>
        <v>16</v>
      </c>
      <c r="L43" s="70" t="s">
        <v>235</v>
      </c>
      <c r="M43" s="71" t="s">
        <v>558</v>
      </c>
      <c r="N43" s="71" t="s">
        <v>563</v>
      </c>
      <c r="O43" s="71" t="s">
        <v>563</v>
      </c>
      <c r="P43" s="74"/>
      <c r="Q43" s="72" t="s">
        <v>235</v>
      </c>
      <c r="R43" s="72">
        <f>'Katalog podpůrných aktiv'!$I$2</f>
        <v>2</v>
      </c>
      <c r="S43" s="72" t="s">
        <v>235</v>
      </c>
      <c r="T43" s="75">
        <v>2</v>
      </c>
      <c r="U43" s="79">
        <v>4</v>
      </c>
      <c r="V43" s="70" t="s">
        <v>235</v>
      </c>
      <c r="W43" s="70">
        <f>Tabulka2[[#This Row],[Hodnota dopadu - důvěrnost (A)]]*Tabulka2[[#This Row],[Hodnota zranitelnosti (A)]]*Tabulka2[[#This Row],[Hodnota hrozby (A)]]</f>
        <v>16</v>
      </c>
      <c r="X43" s="70" t="s">
        <v>235</v>
      </c>
      <c r="Y43" s="76" t="s">
        <v>558</v>
      </c>
      <c r="Z43" s="76" t="s">
        <v>563</v>
      </c>
      <c r="AA43" s="77"/>
      <c r="AB43" s="72" t="s">
        <v>235</v>
      </c>
      <c r="AC43" s="72">
        <f>'Katalog podpůrných aktiv'!$I$2</f>
        <v>2</v>
      </c>
      <c r="AD43" s="72" t="s">
        <v>235</v>
      </c>
      <c r="AE43" s="75">
        <v>2</v>
      </c>
      <c r="AF43" s="72">
        <v>2</v>
      </c>
      <c r="AG43" s="70" t="s">
        <v>235</v>
      </c>
      <c r="AH43" s="70">
        <f>Tabulka2[[#This Row],[Hodnota dopadu - důvěrnost (B)]]*Tabulka2[[#This Row],[Hodnota zranitelnosti (B)]]*Tabulka2[[#This Row],[Hodnota hrozby (B)]]</f>
        <v>8</v>
      </c>
      <c r="AI43" s="70" t="s">
        <v>235</v>
      </c>
      <c r="AJ43" s="76" t="s">
        <v>558</v>
      </c>
      <c r="AK43" s="76" t="s">
        <v>563</v>
      </c>
    </row>
    <row r="44" spans="1:37" ht="30" x14ac:dyDescent="0.25">
      <c r="A44" s="70" t="s">
        <v>194</v>
      </c>
      <c r="B44" s="71" t="s">
        <v>556</v>
      </c>
      <c r="C44" s="72" t="s">
        <v>235</v>
      </c>
      <c r="D44" s="72">
        <f>'Katalog podpůrných aktiv'!$I$2</f>
        <v>2</v>
      </c>
      <c r="E44" s="72">
        <f>'Katalog podpůrných aktiv'!$J$2</f>
        <v>3</v>
      </c>
      <c r="F44" s="71" t="s">
        <v>342</v>
      </c>
      <c r="G44" s="79">
        <v>4</v>
      </c>
      <c r="H44" s="78" t="s">
        <v>357</v>
      </c>
      <c r="I44" s="79">
        <v>4</v>
      </c>
      <c r="J44" s="70" t="s">
        <v>235</v>
      </c>
      <c r="K44" s="70">
        <f>Tabulka2[[#This Row],[Hodnota dopadu - důvěrnost]]*Tabulka2[[#This Row],[Hodnota zranitelnosti]]*Tabulka2[[#This Row],[Hodnota hrozby]]</f>
        <v>32</v>
      </c>
      <c r="L44" s="82">
        <f>Tabulka2[[#This Row],[Hodnota dopadu - integrita]]*Tabulka2[[#This Row],[Hodnota zranitelnosti]]*Tabulka2[[#This Row],[Hodnota hrozby]]</f>
        <v>48</v>
      </c>
      <c r="M44" s="71" t="s">
        <v>560</v>
      </c>
      <c r="N44" s="71" t="s">
        <v>563</v>
      </c>
      <c r="O44" s="71" t="s">
        <v>581</v>
      </c>
      <c r="P44" s="74"/>
      <c r="Q44" s="72" t="s">
        <v>235</v>
      </c>
      <c r="R44" s="72">
        <f>'Katalog podpůrných aktiv'!$I$2</f>
        <v>2</v>
      </c>
      <c r="S44" s="72">
        <f>'Katalog podpůrných aktiv'!$J$2</f>
        <v>3</v>
      </c>
      <c r="T44" s="75">
        <v>1</v>
      </c>
      <c r="U44" s="79">
        <v>4</v>
      </c>
      <c r="V44" s="70" t="s">
        <v>235</v>
      </c>
      <c r="W44" s="70">
        <f>Tabulka2[[#This Row],[Hodnota dopadu - důvěrnost (A)]]*Tabulka2[[#This Row],[Hodnota zranitelnosti (A)]]*Tabulka2[[#This Row],[Hodnota hrozby (A)]]</f>
        <v>8</v>
      </c>
      <c r="X44" s="70">
        <f>Tabulka2[[#This Row],[Hodnota dopadu - integrita (A)]]*Tabulka2[[#This Row],[Hodnota zranitelnosti (A)]]*Tabulka2[[#This Row],[Hodnota hrozby (A)]]</f>
        <v>12</v>
      </c>
      <c r="Y44" s="76" t="s">
        <v>558</v>
      </c>
      <c r="Z44" s="76"/>
      <c r="AA44" s="77"/>
      <c r="AB44" s="72" t="s">
        <v>235</v>
      </c>
      <c r="AC44" s="72">
        <f>'Katalog podpůrných aktiv'!$I$2</f>
        <v>2</v>
      </c>
      <c r="AD44" s="72">
        <f>'Katalog podpůrných aktiv'!$J$2</f>
        <v>3</v>
      </c>
      <c r="AE44" s="75">
        <v>2</v>
      </c>
      <c r="AF44" s="72">
        <v>2</v>
      </c>
      <c r="AG44" s="70" t="s">
        <v>235</v>
      </c>
      <c r="AH44" s="70">
        <f>Tabulka2[[#This Row],[Hodnota dopadu - důvěrnost (B)]]*Tabulka2[[#This Row],[Hodnota zranitelnosti (B)]]*Tabulka2[[#This Row],[Hodnota hrozby (B)]]</f>
        <v>8</v>
      </c>
      <c r="AI44" s="70">
        <f>Tabulka2[[#This Row],[Hodnota dopadu - integrita (B)]]*Tabulka2[[#This Row],[Hodnota zranitelnosti (B)]]*Tabulka2[[#This Row],[Hodnota hrozby (B)]]</f>
        <v>12</v>
      </c>
      <c r="AJ44" s="76" t="s">
        <v>558</v>
      </c>
      <c r="AK44" s="76"/>
    </row>
    <row r="45" spans="1:37" ht="60" x14ac:dyDescent="0.25">
      <c r="A45" s="70" t="s">
        <v>195</v>
      </c>
      <c r="B45" s="71" t="s">
        <v>556</v>
      </c>
      <c r="C45" s="72">
        <f>'Katalog podpůrných aktiv'!$G$2</f>
        <v>3</v>
      </c>
      <c r="D45" s="72">
        <f>'Katalog podpůrných aktiv'!$I$2</f>
        <v>2</v>
      </c>
      <c r="E45" s="72">
        <f>'Katalog podpůrných aktiv'!$J$2</f>
        <v>3</v>
      </c>
      <c r="F45" s="71" t="s">
        <v>340</v>
      </c>
      <c r="G45" s="72">
        <v>2</v>
      </c>
      <c r="H45" s="73" t="s">
        <v>355</v>
      </c>
      <c r="I45" s="72">
        <v>2</v>
      </c>
      <c r="J45" s="70">
        <f>Tabulka2[[#This Row],[Hodnota dopadu - dostupnost]]*Tabulka2[[#This Row],[Hodnota zranitelnosti]]*Tabulka2[[#This Row],[Hodnota hrozby]]</f>
        <v>12</v>
      </c>
      <c r="K45" s="70">
        <f>Tabulka2[[#This Row],[Hodnota dopadu - důvěrnost]]*Tabulka2[[#This Row],[Hodnota zranitelnosti]]*Tabulka2[[#This Row],[Hodnota hrozby]]</f>
        <v>8</v>
      </c>
      <c r="L45" s="70">
        <f>Tabulka2[[#This Row],[Hodnota dopadu - integrita]]*Tabulka2[[#This Row],[Hodnota zranitelnosti]]*Tabulka2[[#This Row],[Hodnota hrozby]]</f>
        <v>12</v>
      </c>
      <c r="M45" s="71" t="s">
        <v>558</v>
      </c>
      <c r="N45" s="71" t="s">
        <v>563</v>
      </c>
      <c r="O45" s="71" t="s">
        <v>563</v>
      </c>
      <c r="P45" s="74"/>
      <c r="Q45" s="72">
        <f>'Katalog podpůrných aktiv'!$G$2</f>
        <v>3</v>
      </c>
      <c r="R45" s="72">
        <f>'Katalog podpůrných aktiv'!$I$2</f>
        <v>2</v>
      </c>
      <c r="S45" s="72">
        <f>'Katalog podpůrných aktiv'!$J$2</f>
        <v>3</v>
      </c>
      <c r="T45" s="75">
        <v>2</v>
      </c>
      <c r="U45" s="72">
        <v>2</v>
      </c>
      <c r="V45" s="70">
        <f>Tabulka2[[#This Row],[Hodnota dopadu - dostupnost (A)]]*Tabulka2[[#This Row],[Hodnota zranitelnosti (A)]]*Tabulka2[[#This Row],[Hodnota hrozby (A)]]</f>
        <v>12</v>
      </c>
      <c r="W45" s="70">
        <f>Tabulka2[[#This Row],[Hodnota dopadu - důvěrnost (A)]]*Tabulka2[[#This Row],[Hodnota zranitelnosti (A)]]*Tabulka2[[#This Row],[Hodnota hrozby (A)]]</f>
        <v>8</v>
      </c>
      <c r="X45" s="70">
        <f>Tabulka2[[#This Row],[Hodnota dopadu - integrita (A)]]*Tabulka2[[#This Row],[Hodnota zranitelnosti (A)]]*Tabulka2[[#This Row],[Hodnota hrozby (A)]]</f>
        <v>12</v>
      </c>
      <c r="Y45" s="76" t="s">
        <v>558</v>
      </c>
      <c r="Z45" s="76" t="s">
        <v>563</v>
      </c>
      <c r="AA45" s="77"/>
      <c r="AB45" s="72">
        <f>'Katalog podpůrných aktiv'!$G$2</f>
        <v>3</v>
      </c>
      <c r="AC45" s="72">
        <f>'Katalog podpůrných aktiv'!$I$2</f>
        <v>2</v>
      </c>
      <c r="AD45" s="72">
        <f>'Katalog podpůrných aktiv'!$J$2</f>
        <v>3</v>
      </c>
      <c r="AE45" s="75">
        <v>2</v>
      </c>
      <c r="AF45" s="72">
        <v>2</v>
      </c>
      <c r="AG45" s="70">
        <f>Tabulka2[[#This Row],[Hodnota dopadu - dostupnost (B)]]*Tabulka2[[#This Row],[Hodnota zranitelnosti (B)]]*Tabulka2[[#This Row],[Hodnota hrozby (B)]]</f>
        <v>12</v>
      </c>
      <c r="AH45" s="70">
        <f>Tabulka2[[#This Row],[Hodnota dopadu - důvěrnost (B)]]*Tabulka2[[#This Row],[Hodnota zranitelnosti (B)]]*Tabulka2[[#This Row],[Hodnota hrozby (B)]]</f>
        <v>8</v>
      </c>
      <c r="AI45" s="70">
        <f>Tabulka2[[#This Row],[Hodnota dopadu - integrita (B)]]*Tabulka2[[#This Row],[Hodnota zranitelnosti (B)]]*Tabulka2[[#This Row],[Hodnota hrozby (B)]]</f>
        <v>12</v>
      </c>
      <c r="AJ45" s="76" t="s">
        <v>558</v>
      </c>
      <c r="AK45" s="76" t="s">
        <v>563</v>
      </c>
    </row>
    <row r="46" spans="1:37" ht="15" x14ac:dyDescent="0.25">
      <c r="A46" s="70" t="s">
        <v>196</v>
      </c>
      <c r="B46" s="71" t="s">
        <v>556</v>
      </c>
      <c r="C46" s="72" t="s">
        <v>235</v>
      </c>
      <c r="D46" s="72">
        <f>'Katalog podpůrných aktiv'!$I$2</f>
        <v>2</v>
      </c>
      <c r="E46" s="72">
        <f>'Katalog podpůrných aktiv'!$J$2</f>
        <v>3</v>
      </c>
      <c r="F46" s="71" t="s">
        <v>340</v>
      </c>
      <c r="G46" s="72">
        <v>2</v>
      </c>
      <c r="H46" s="71" t="s">
        <v>353</v>
      </c>
      <c r="I46" s="72">
        <v>2</v>
      </c>
      <c r="J46" s="70" t="s">
        <v>235</v>
      </c>
      <c r="K46" s="70">
        <f>Tabulka2[[#This Row],[Hodnota dopadu - důvěrnost]]*Tabulka2[[#This Row],[Hodnota zranitelnosti]]*Tabulka2[[#This Row],[Hodnota hrozby]]</f>
        <v>8</v>
      </c>
      <c r="L46" s="70">
        <f>Tabulka2[[#This Row],[Hodnota dopadu - integrita]]*Tabulka2[[#This Row],[Hodnota zranitelnosti]]*Tabulka2[[#This Row],[Hodnota hrozby]]</f>
        <v>12</v>
      </c>
      <c r="M46" s="71" t="s">
        <v>558</v>
      </c>
      <c r="N46" s="71" t="s">
        <v>563</v>
      </c>
      <c r="O46" s="71" t="s">
        <v>563</v>
      </c>
      <c r="P46" s="74"/>
      <c r="Q46" s="72" t="s">
        <v>235</v>
      </c>
      <c r="R46" s="72">
        <f>'Katalog podpůrných aktiv'!$I$2</f>
        <v>2</v>
      </c>
      <c r="S46" s="72">
        <f>'Katalog podpůrných aktiv'!$J$2</f>
        <v>3</v>
      </c>
      <c r="T46" s="75">
        <v>2</v>
      </c>
      <c r="U46" s="72">
        <v>2</v>
      </c>
      <c r="V46" s="70" t="s">
        <v>235</v>
      </c>
      <c r="W46" s="70">
        <f>Tabulka2[[#This Row],[Hodnota dopadu - důvěrnost (A)]]*Tabulka2[[#This Row],[Hodnota zranitelnosti (A)]]*Tabulka2[[#This Row],[Hodnota hrozby (A)]]</f>
        <v>8</v>
      </c>
      <c r="X46" s="70">
        <f>Tabulka2[[#This Row],[Hodnota dopadu - integrita (A)]]*Tabulka2[[#This Row],[Hodnota zranitelnosti (A)]]*Tabulka2[[#This Row],[Hodnota hrozby (A)]]</f>
        <v>12</v>
      </c>
      <c r="Y46" s="76" t="s">
        <v>558</v>
      </c>
      <c r="Z46" s="76" t="s">
        <v>563</v>
      </c>
      <c r="AA46" s="77"/>
      <c r="AB46" s="72" t="s">
        <v>235</v>
      </c>
      <c r="AC46" s="72">
        <f>'Katalog podpůrných aktiv'!$I$2</f>
        <v>2</v>
      </c>
      <c r="AD46" s="72">
        <f>'Katalog podpůrných aktiv'!$J$2</f>
        <v>3</v>
      </c>
      <c r="AE46" s="75">
        <v>2</v>
      </c>
      <c r="AF46" s="72">
        <v>2</v>
      </c>
      <c r="AG46" s="70" t="s">
        <v>235</v>
      </c>
      <c r="AH46" s="70">
        <f>Tabulka2[[#This Row],[Hodnota dopadu - důvěrnost (B)]]*Tabulka2[[#This Row],[Hodnota zranitelnosti (B)]]*Tabulka2[[#This Row],[Hodnota hrozby (B)]]</f>
        <v>8</v>
      </c>
      <c r="AI46" s="70">
        <f>Tabulka2[[#This Row],[Hodnota dopadu - integrita (B)]]*Tabulka2[[#This Row],[Hodnota zranitelnosti (B)]]*Tabulka2[[#This Row],[Hodnota hrozby (B)]]</f>
        <v>12</v>
      </c>
      <c r="AJ46" s="76" t="s">
        <v>558</v>
      </c>
      <c r="AK46" s="76" t="s">
        <v>563</v>
      </c>
    </row>
    <row r="47" spans="1:37" ht="30" x14ac:dyDescent="0.25">
      <c r="A47" s="70" t="s">
        <v>197</v>
      </c>
      <c r="B47" s="71" t="s">
        <v>556</v>
      </c>
      <c r="C47" s="72">
        <f>'Katalog podpůrných aktiv'!$G$2</f>
        <v>3</v>
      </c>
      <c r="D47" s="72" t="s">
        <v>235</v>
      </c>
      <c r="E47" s="72">
        <f>'Katalog podpůrných aktiv'!$J$2</f>
        <v>3</v>
      </c>
      <c r="F47" s="71" t="s">
        <v>340</v>
      </c>
      <c r="G47" s="72">
        <v>2</v>
      </c>
      <c r="H47" s="73" t="s">
        <v>348</v>
      </c>
      <c r="I47" s="72">
        <v>2</v>
      </c>
      <c r="J47" s="70">
        <f>Tabulka2[[#This Row],[Hodnota dopadu - dostupnost]]*Tabulka2[[#This Row],[Hodnota zranitelnosti]]*Tabulka2[[#This Row],[Hodnota hrozby]]</f>
        <v>12</v>
      </c>
      <c r="K47" s="70" t="s">
        <v>235</v>
      </c>
      <c r="L47" s="70">
        <f>Tabulka2[[#This Row],[Hodnota dopadu - integrita]]*Tabulka2[[#This Row],[Hodnota zranitelnosti]]*Tabulka2[[#This Row],[Hodnota hrozby]]</f>
        <v>12</v>
      </c>
      <c r="M47" s="71" t="s">
        <v>558</v>
      </c>
      <c r="N47" s="71" t="s">
        <v>563</v>
      </c>
      <c r="O47" s="71" t="s">
        <v>563</v>
      </c>
      <c r="P47" s="74"/>
      <c r="Q47" s="72">
        <f>'Katalog podpůrných aktiv'!$G$2</f>
        <v>3</v>
      </c>
      <c r="R47" s="72" t="s">
        <v>235</v>
      </c>
      <c r="S47" s="72">
        <f>'Katalog podpůrných aktiv'!$J$2</f>
        <v>3</v>
      </c>
      <c r="T47" s="75">
        <v>2</v>
      </c>
      <c r="U47" s="72">
        <v>2</v>
      </c>
      <c r="V47" s="70">
        <f>Tabulka2[[#This Row],[Hodnota dopadu - dostupnost (A)]]*Tabulka2[[#This Row],[Hodnota zranitelnosti (A)]]*Tabulka2[[#This Row],[Hodnota hrozby (A)]]</f>
        <v>12</v>
      </c>
      <c r="W47" s="70" t="s">
        <v>235</v>
      </c>
      <c r="X47" s="70">
        <f>Tabulka2[[#This Row],[Hodnota dopadu - integrita (A)]]*Tabulka2[[#This Row],[Hodnota zranitelnosti (A)]]*Tabulka2[[#This Row],[Hodnota hrozby (A)]]</f>
        <v>12</v>
      </c>
      <c r="Y47" s="76" t="s">
        <v>558</v>
      </c>
      <c r="Z47" s="76" t="s">
        <v>563</v>
      </c>
      <c r="AA47" s="77"/>
      <c r="AB47" s="72">
        <f>'Katalog podpůrných aktiv'!$G$2</f>
        <v>3</v>
      </c>
      <c r="AC47" s="72" t="s">
        <v>235</v>
      </c>
      <c r="AD47" s="72">
        <f>'Katalog podpůrných aktiv'!$J$2</f>
        <v>3</v>
      </c>
      <c r="AE47" s="75">
        <v>2</v>
      </c>
      <c r="AF47" s="72">
        <v>2</v>
      </c>
      <c r="AG47" s="70">
        <f>Tabulka2[[#This Row],[Hodnota dopadu - dostupnost (B)]]*Tabulka2[[#This Row],[Hodnota zranitelnosti (B)]]*Tabulka2[[#This Row],[Hodnota hrozby (B)]]</f>
        <v>12</v>
      </c>
      <c r="AH47" s="70" t="s">
        <v>235</v>
      </c>
      <c r="AI47" s="70">
        <f>Tabulka2[[#This Row],[Hodnota dopadu - integrita (B)]]*Tabulka2[[#This Row],[Hodnota zranitelnosti (B)]]*Tabulka2[[#This Row],[Hodnota hrozby (B)]]</f>
        <v>12</v>
      </c>
      <c r="AJ47" s="76" t="s">
        <v>558</v>
      </c>
      <c r="AK47" s="76" t="s">
        <v>563</v>
      </c>
    </row>
    <row r="48" spans="1:37" ht="45" x14ac:dyDescent="0.25">
      <c r="A48" s="70" t="s">
        <v>198</v>
      </c>
      <c r="B48" s="71" t="s">
        <v>556</v>
      </c>
      <c r="C48" s="72">
        <f>'Katalog podpůrných aktiv'!$G$2</f>
        <v>3</v>
      </c>
      <c r="D48" s="72">
        <f>'Katalog podpůrných aktiv'!$I$2</f>
        <v>2</v>
      </c>
      <c r="E48" s="72">
        <f>'Katalog podpůrných aktiv'!$J$2</f>
        <v>3</v>
      </c>
      <c r="F48" s="71" t="s">
        <v>340</v>
      </c>
      <c r="G48" s="79">
        <v>4</v>
      </c>
      <c r="H48" s="78" t="s">
        <v>346</v>
      </c>
      <c r="I48" s="79">
        <v>4</v>
      </c>
      <c r="J48" s="82">
        <f>Tabulka2[[#This Row],[Hodnota dopadu - dostupnost]]*Tabulka2[[#This Row],[Hodnota zranitelnosti]]*Tabulka2[[#This Row],[Hodnota hrozby]]</f>
        <v>48</v>
      </c>
      <c r="K48" s="70">
        <f>Tabulka2[[#This Row],[Hodnota dopadu - důvěrnost]]*Tabulka2[[#This Row],[Hodnota zranitelnosti]]*Tabulka2[[#This Row],[Hodnota hrozby]]</f>
        <v>32</v>
      </c>
      <c r="L48" s="82">
        <f>Tabulka2[[#This Row],[Hodnota dopadu - integrita]]*Tabulka2[[#This Row],[Hodnota zranitelnosti]]*Tabulka2[[#This Row],[Hodnota hrozby]]</f>
        <v>48</v>
      </c>
      <c r="M48" s="71" t="s">
        <v>560</v>
      </c>
      <c r="N48" s="71" t="s">
        <v>563</v>
      </c>
      <c r="O48" s="71" t="s">
        <v>579</v>
      </c>
      <c r="P48" s="74"/>
      <c r="Q48" s="72">
        <f>'Katalog podpůrných aktiv'!$G$2</f>
        <v>3</v>
      </c>
      <c r="R48" s="72">
        <f>'Katalog podpůrných aktiv'!$I$2</f>
        <v>2</v>
      </c>
      <c r="S48" s="72">
        <f>'Katalog podpůrných aktiv'!$J$2</f>
        <v>3</v>
      </c>
      <c r="T48" s="75">
        <v>1</v>
      </c>
      <c r="U48" s="79">
        <v>4</v>
      </c>
      <c r="V48" s="70">
        <f>Tabulka2[[#This Row],[Hodnota dopadu - dostupnost (A)]]*Tabulka2[[#This Row],[Hodnota zranitelnosti (A)]]*Tabulka2[[#This Row],[Hodnota hrozby (A)]]</f>
        <v>12</v>
      </c>
      <c r="W48" s="70">
        <f>Tabulka2[[#This Row],[Hodnota dopadu - důvěrnost (A)]]*Tabulka2[[#This Row],[Hodnota zranitelnosti (A)]]*Tabulka2[[#This Row],[Hodnota hrozby (A)]]</f>
        <v>8</v>
      </c>
      <c r="X48" s="70">
        <f>Tabulka2[[#This Row],[Hodnota dopadu - integrita (A)]]*Tabulka2[[#This Row],[Hodnota zranitelnosti (A)]]*Tabulka2[[#This Row],[Hodnota hrozby (A)]]</f>
        <v>12</v>
      </c>
      <c r="Y48" s="71" t="s">
        <v>558</v>
      </c>
      <c r="Z48" s="70"/>
      <c r="AA48" s="77"/>
      <c r="AB48" s="72">
        <f>'Katalog podpůrných aktiv'!$G$2</f>
        <v>3</v>
      </c>
      <c r="AC48" s="72">
        <f>'Katalog podpůrných aktiv'!$I$2</f>
        <v>2</v>
      </c>
      <c r="AD48" s="72">
        <f>'Katalog podpůrných aktiv'!$J$2</f>
        <v>3</v>
      </c>
      <c r="AE48" s="75">
        <v>2</v>
      </c>
      <c r="AF48" s="72">
        <v>2</v>
      </c>
      <c r="AG48" s="70">
        <f>Tabulka2[[#This Row],[Hodnota dopadu - dostupnost (B)]]*Tabulka2[[#This Row],[Hodnota zranitelnosti (B)]]*Tabulka2[[#This Row],[Hodnota hrozby (B)]]</f>
        <v>12</v>
      </c>
      <c r="AH48" s="70">
        <f>Tabulka2[[#This Row],[Hodnota dopadu - důvěrnost (B)]]*Tabulka2[[#This Row],[Hodnota zranitelnosti (B)]]*Tabulka2[[#This Row],[Hodnota hrozby (B)]]</f>
        <v>8</v>
      </c>
      <c r="AI48" s="70">
        <f>Tabulka2[[#This Row],[Hodnota dopadu - integrita (B)]]*Tabulka2[[#This Row],[Hodnota zranitelnosti (B)]]*Tabulka2[[#This Row],[Hodnota hrozby (B)]]</f>
        <v>12</v>
      </c>
      <c r="AJ48" s="76" t="s">
        <v>558</v>
      </c>
      <c r="AK48" s="80"/>
    </row>
    <row r="49" spans="1:37" ht="15" x14ac:dyDescent="0.25">
      <c r="A49" s="70" t="s">
        <v>199</v>
      </c>
      <c r="B49" s="71" t="s">
        <v>556</v>
      </c>
      <c r="C49" s="72">
        <f>'Katalog podpůrných aktiv'!$G$2</f>
        <v>3</v>
      </c>
      <c r="D49" s="72">
        <f>'Katalog podpůrných aktiv'!$I$2</f>
        <v>2</v>
      </c>
      <c r="E49" s="72">
        <f>'Katalog podpůrných aktiv'!$J$2</f>
        <v>3</v>
      </c>
      <c r="F49" s="71" t="s">
        <v>340</v>
      </c>
      <c r="G49" s="72">
        <v>2</v>
      </c>
      <c r="H49" s="73" t="s">
        <v>354</v>
      </c>
      <c r="I49" s="72">
        <v>1</v>
      </c>
      <c r="J49" s="70">
        <f>Tabulka2[[#This Row],[Hodnota dopadu - dostupnost]]*Tabulka2[[#This Row],[Hodnota zranitelnosti]]*Tabulka2[[#This Row],[Hodnota hrozby]]</f>
        <v>6</v>
      </c>
      <c r="K49" s="70">
        <f>Tabulka2[[#This Row],[Hodnota dopadu - důvěrnost]]*Tabulka2[[#This Row],[Hodnota zranitelnosti]]*Tabulka2[[#This Row],[Hodnota hrozby]]</f>
        <v>4</v>
      </c>
      <c r="L49" s="70">
        <f>Tabulka2[[#This Row],[Hodnota dopadu - integrita]]*Tabulka2[[#This Row],[Hodnota zranitelnosti]]*Tabulka2[[#This Row],[Hodnota hrozby]]</f>
        <v>6</v>
      </c>
      <c r="M49" s="71" t="s">
        <v>558</v>
      </c>
      <c r="N49" s="71" t="s">
        <v>563</v>
      </c>
      <c r="O49" s="71" t="s">
        <v>563</v>
      </c>
      <c r="P49" s="74"/>
      <c r="Q49" s="72">
        <f>'Katalog podpůrných aktiv'!$G$2</f>
        <v>3</v>
      </c>
      <c r="R49" s="72">
        <f>'Katalog podpůrných aktiv'!$I$2</f>
        <v>2</v>
      </c>
      <c r="S49" s="72">
        <f>'Katalog podpůrných aktiv'!$J$2</f>
        <v>3</v>
      </c>
      <c r="T49" s="75">
        <v>2</v>
      </c>
      <c r="U49" s="72">
        <v>1</v>
      </c>
      <c r="V49" s="70">
        <f>Tabulka2[[#This Row],[Hodnota dopadu - dostupnost (A)]]*Tabulka2[[#This Row],[Hodnota zranitelnosti (A)]]*Tabulka2[[#This Row],[Hodnota hrozby (A)]]</f>
        <v>6</v>
      </c>
      <c r="W49" s="70">
        <f>Tabulka2[[#This Row],[Hodnota dopadu - důvěrnost (A)]]*Tabulka2[[#This Row],[Hodnota zranitelnosti (A)]]*Tabulka2[[#This Row],[Hodnota hrozby (A)]]</f>
        <v>4</v>
      </c>
      <c r="X49" s="70">
        <f>Tabulka2[[#This Row],[Hodnota dopadu - integrita (A)]]*Tabulka2[[#This Row],[Hodnota zranitelnosti (A)]]*Tabulka2[[#This Row],[Hodnota hrozby (A)]]</f>
        <v>6</v>
      </c>
      <c r="Y49" s="76" t="s">
        <v>558</v>
      </c>
      <c r="Z49" s="76" t="s">
        <v>563</v>
      </c>
      <c r="AA49" s="77"/>
      <c r="AB49" s="72">
        <f>'Katalog podpůrných aktiv'!$G$2</f>
        <v>3</v>
      </c>
      <c r="AC49" s="72">
        <f>'Katalog podpůrných aktiv'!$I$2</f>
        <v>2</v>
      </c>
      <c r="AD49" s="72">
        <f>'Katalog podpůrných aktiv'!$J$2</f>
        <v>3</v>
      </c>
      <c r="AE49" s="75">
        <v>2</v>
      </c>
      <c r="AF49" s="72">
        <v>1</v>
      </c>
      <c r="AG49" s="70">
        <f>Tabulka2[[#This Row],[Hodnota dopadu - dostupnost (B)]]*Tabulka2[[#This Row],[Hodnota zranitelnosti (B)]]*Tabulka2[[#This Row],[Hodnota hrozby (B)]]</f>
        <v>6</v>
      </c>
      <c r="AH49" s="70">
        <f>Tabulka2[[#This Row],[Hodnota dopadu - důvěrnost (B)]]*Tabulka2[[#This Row],[Hodnota zranitelnosti (B)]]*Tabulka2[[#This Row],[Hodnota hrozby (B)]]</f>
        <v>4</v>
      </c>
      <c r="AI49" s="70">
        <f>Tabulka2[[#This Row],[Hodnota dopadu - integrita (B)]]*Tabulka2[[#This Row],[Hodnota zranitelnosti (B)]]*Tabulka2[[#This Row],[Hodnota hrozby (B)]]</f>
        <v>6</v>
      </c>
      <c r="AJ49" s="76" t="s">
        <v>558</v>
      </c>
      <c r="AK49" s="76" t="s">
        <v>563</v>
      </c>
    </row>
    <row r="50" spans="1:37" ht="30" x14ac:dyDescent="0.25">
      <c r="A50" s="70" t="s">
        <v>200</v>
      </c>
      <c r="B50" s="71" t="s">
        <v>556</v>
      </c>
      <c r="C50" s="72">
        <f>'Katalog podpůrných aktiv'!$G$2</f>
        <v>3</v>
      </c>
      <c r="D50" s="72">
        <f>'Katalog podpůrných aktiv'!$I$2</f>
        <v>2</v>
      </c>
      <c r="E50" s="72">
        <f>'Katalog podpůrných aktiv'!$J$2</f>
        <v>3</v>
      </c>
      <c r="F50" s="71" t="s">
        <v>340</v>
      </c>
      <c r="G50" s="79">
        <v>4</v>
      </c>
      <c r="H50" s="78" t="s">
        <v>356</v>
      </c>
      <c r="I50" s="79">
        <v>4</v>
      </c>
      <c r="J50" s="82">
        <f>Tabulka2[[#This Row],[Hodnota dopadu - dostupnost]]*Tabulka2[[#This Row],[Hodnota zranitelnosti]]*Tabulka2[[#This Row],[Hodnota hrozby]]</f>
        <v>48</v>
      </c>
      <c r="K50" s="70">
        <f>Tabulka2[[#This Row],[Hodnota dopadu - důvěrnost]]*Tabulka2[[#This Row],[Hodnota zranitelnosti]]*Tabulka2[[#This Row],[Hodnota hrozby]]</f>
        <v>32</v>
      </c>
      <c r="L50" s="82">
        <f>Tabulka2[[#This Row],[Hodnota dopadu - integrita]]*Tabulka2[[#This Row],[Hodnota zranitelnosti]]*Tabulka2[[#This Row],[Hodnota hrozby]]</f>
        <v>48</v>
      </c>
      <c r="M50" s="71" t="s">
        <v>560</v>
      </c>
      <c r="N50" s="71" t="s">
        <v>563</v>
      </c>
      <c r="O50" s="71" t="s">
        <v>580</v>
      </c>
      <c r="P50" s="74"/>
      <c r="Q50" s="72">
        <f>'Katalog podpůrných aktiv'!$G$2</f>
        <v>3</v>
      </c>
      <c r="R50" s="72">
        <f>'Katalog podpůrných aktiv'!$I$2</f>
        <v>2</v>
      </c>
      <c r="S50" s="72">
        <f>'Katalog podpůrných aktiv'!$J$2</f>
        <v>3</v>
      </c>
      <c r="T50" s="75">
        <v>1</v>
      </c>
      <c r="U50" s="79">
        <v>4</v>
      </c>
      <c r="V50" s="70">
        <f>Tabulka2[[#This Row],[Hodnota dopadu - dostupnost (A)]]*Tabulka2[[#This Row],[Hodnota zranitelnosti (A)]]*Tabulka2[[#This Row],[Hodnota hrozby (A)]]</f>
        <v>12</v>
      </c>
      <c r="W50" s="70">
        <f>Tabulka2[[#This Row],[Hodnota dopadu - důvěrnost (A)]]*Tabulka2[[#This Row],[Hodnota zranitelnosti (A)]]*Tabulka2[[#This Row],[Hodnota hrozby (A)]]</f>
        <v>8</v>
      </c>
      <c r="X50" s="70">
        <f>Tabulka2[[#This Row],[Hodnota dopadu - integrita (A)]]*Tabulka2[[#This Row],[Hodnota zranitelnosti (A)]]*Tabulka2[[#This Row],[Hodnota hrozby (A)]]</f>
        <v>12</v>
      </c>
      <c r="Y50" s="76" t="s">
        <v>558</v>
      </c>
      <c r="Z50" s="80" t="s">
        <v>563</v>
      </c>
      <c r="AA50" s="77"/>
      <c r="AB50" s="72">
        <f>'Katalog podpůrných aktiv'!$G$2</f>
        <v>3</v>
      </c>
      <c r="AC50" s="72">
        <f>'Katalog podpůrných aktiv'!$I$2</f>
        <v>2</v>
      </c>
      <c r="AD50" s="72">
        <f>'Katalog podpůrných aktiv'!$J$2</f>
        <v>3</v>
      </c>
      <c r="AE50" s="75">
        <v>2</v>
      </c>
      <c r="AF50" s="72">
        <v>2</v>
      </c>
      <c r="AG50" s="70">
        <f>Tabulka2[[#This Row],[Hodnota dopadu - dostupnost (B)]]*Tabulka2[[#This Row],[Hodnota zranitelnosti (B)]]*Tabulka2[[#This Row],[Hodnota hrozby (B)]]</f>
        <v>12</v>
      </c>
      <c r="AH50" s="70">
        <f>Tabulka2[[#This Row],[Hodnota dopadu - důvěrnost (B)]]*Tabulka2[[#This Row],[Hodnota zranitelnosti (B)]]*Tabulka2[[#This Row],[Hodnota hrozby (B)]]</f>
        <v>8</v>
      </c>
      <c r="AI50" s="70">
        <f>Tabulka2[[#This Row],[Hodnota dopadu - integrita (B)]]*Tabulka2[[#This Row],[Hodnota zranitelnosti (B)]]*Tabulka2[[#This Row],[Hodnota hrozby (B)]]</f>
        <v>12</v>
      </c>
      <c r="AJ50" s="76" t="s">
        <v>558</v>
      </c>
      <c r="AK50" s="80" t="s">
        <v>563</v>
      </c>
    </row>
    <row r="51" spans="1:37" ht="30" x14ac:dyDescent="0.25">
      <c r="A51" s="70" t="s">
        <v>201</v>
      </c>
      <c r="B51" s="71" t="s">
        <v>556</v>
      </c>
      <c r="C51" s="72">
        <f>'Katalog podpůrných aktiv'!$G$2</f>
        <v>3</v>
      </c>
      <c r="D51" s="72">
        <f>'Katalog podpůrných aktiv'!$I$2</f>
        <v>2</v>
      </c>
      <c r="E51" s="72" t="s">
        <v>235</v>
      </c>
      <c r="F51" s="71" t="s">
        <v>340</v>
      </c>
      <c r="G51" s="79">
        <v>4</v>
      </c>
      <c r="H51" s="81" t="s">
        <v>398</v>
      </c>
      <c r="I51" s="79">
        <v>4</v>
      </c>
      <c r="J51" s="82">
        <f>Tabulka2[[#This Row],[Hodnota dopadu - dostupnost]]*Tabulka2[[#This Row],[Hodnota zranitelnosti]]*Tabulka2[[#This Row],[Hodnota hrozby]]</f>
        <v>48</v>
      </c>
      <c r="K51" s="70">
        <f>Tabulka2[[#This Row],[Hodnota dopadu - důvěrnost]]*Tabulka2[[#This Row],[Hodnota zranitelnosti]]*Tabulka2[[#This Row],[Hodnota hrozby]]</f>
        <v>32</v>
      </c>
      <c r="L51" s="70" t="s">
        <v>235</v>
      </c>
      <c r="M51" s="71" t="s">
        <v>560</v>
      </c>
      <c r="N51" s="71" t="s">
        <v>563</v>
      </c>
      <c r="O51" s="71" t="s">
        <v>581</v>
      </c>
      <c r="P51" s="74"/>
      <c r="Q51" s="72">
        <f>'Katalog podpůrných aktiv'!$G$2</f>
        <v>3</v>
      </c>
      <c r="R51" s="72">
        <f>'Katalog podpůrných aktiv'!$I$2</f>
        <v>2</v>
      </c>
      <c r="S51" s="72" t="s">
        <v>235</v>
      </c>
      <c r="T51" s="75">
        <v>1</v>
      </c>
      <c r="U51" s="79">
        <v>4</v>
      </c>
      <c r="V51" s="70">
        <f>Tabulka2[[#This Row],[Hodnota dopadu - dostupnost (A)]]*Tabulka2[[#This Row],[Hodnota zranitelnosti (A)]]*Tabulka2[[#This Row],[Hodnota hrozby (A)]]</f>
        <v>12</v>
      </c>
      <c r="W51" s="70">
        <f>Tabulka2[[#This Row],[Hodnota dopadu - důvěrnost (A)]]*Tabulka2[[#This Row],[Hodnota zranitelnosti (A)]]*Tabulka2[[#This Row],[Hodnota hrozby (A)]]</f>
        <v>8</v>
      </c>
      <c r="X51" s="70" t="s">
        <v>235</v>
      </c>
      <c r="Y51" s="76" t="s">
        <v>558</v>
      </c>
      <c r="Z51" s="76" t="s">
        <v>563</v>
      </c>
      <c r="AA51" s="77"/>
      <c r="AB51" s="72">
        <f>'Katalog podpůrných aktiv'!$G$2</f>
        <v>3</v>
      </c>
      <c r="AC51" s="72">
        <f>'Katalog podpůrných aktiv'!$I$2</f>
        <v>2</v>
      </c>
      <c r="AD51" s="72" t="s">
        <v>235</v>
      </c>
      <c r="AE51" s="75">
        <v>2</v>
      </c>
      <c r="AF51" s="72">
        <v>2</v>
      </c>
      <c r="AG51" s="70">
        <f>Tabulka2[[#This Row],[Hodnota dopadu - dostupnost (B)]]*Tabulka2[[#This Row],[Hodnota zranitelnosti (B)]]*Tabulka2[[#This Row],[Hodnota hrozby (B)]]</f>
        <v>12</v>
      </c>
      <c r="AH51" s="70">
        <f>Tabulka2[[#This Row],[Hodnota dopadu - důvěrnost (B)]]*Tabulka2[[#This Row],[Hodnota zranitelnosti (B)]]*Tabulka2[[#This Row],[Hodnota hrozby (B)]]</f>
        <v>8</v>
      </c>
      <c r="AI51" s="70" t="s">
        <v>235</v>
      </c>
      <c r="AJ51" s="76" t="s">
        <v>558</v>
      </c>
      <c r="AK51" s="76" t="s">
        <v>563</v>
      </c>
    </row>
    <row r="52" spans="1:37" ht="30" x14ac:dyDescent="0.25">
      <c r="A52" s="70" t="s">
        <v>202</v>
      </c>
      <c r="B52" s="71" t="s">
        <v>556</v>
      </c>
      <c r="C52" s="72">
        <f>'Katalog podpůrných aktiv'!$G$2</f>
        <v>3</v>
      </c>
      <c r="D52" s="72">
        <f>'Katalog podpůrných aktiv'!$I$2</f>
        <v>2</v>
      </c>
      <c r="E52" s="72">
        <f>'Katalog podpůrných aktiv'!$J$2</f>
        <v>3</v>
      </c>
      <c r="F52" s="71" t="s">
        <v>340</v>
      </c>
      <c r="G52" s="72">
        <v>2</v>
      </c>
      <c r="H52" s="71" t="s">
        <v>349</v>
      </c>
      <c r="I52" s="72">
        <v>2</v>
      </c>
      <c r="J52" s="70">
        <f>Tabulka2[[#This Row],[Hodnota dopadu - dostupnost]]*Tabulka2[[#This Row],[Hodnota zranitelnosti]]*Tabulka2[[#This Row],[Hodnota hrozby]]</f>
        <v>12</v>
      </c>
      <c r="K52" s="70">
        <f>Tabulka2[[#This Row],[Hodnota dopadu - důvěrnost]]*Tabulka2[[#This Row],[Hodnota zranitelnosti]]*Tabulka2[[#This Row],[Hodnota hrozby]]</f>
        <v>8</v>
      </c>
      <c r="L52" s="70">
        <f>Tabulka2[[#This Row],[Hodnota dopadu - integrita]]*Tabulka2[[#This Row],[Hodnota zranitelnosti]]*Tabulka2[[#This Row],[Hodnota hrozby]]</f>
        <v>12</v>
      </c>
      <c r="M52" s="71" t="s">
        <v>558</v>
      </c>
      <c r="N52" s="71" t="s">
        <v>563</v>
      </c>
      <c r="O52" s="71" t="s">
        <v>563</v>
      </c>
      <c r="P52" s="74"/>
      <c r="Q52" s="72">
        <f>'Katalog podpůrných aktiv'!$G$2</f>
        <v>3</v>
      </c>
      <c r="R52" s="72">
        <f>'Katalog podpůrných aktiv'!$I$2</f>
        <v>2</v>
      </c>
      <c r="S52" s="72">
        <f>'Katalog podpůrných aktiv'!$J$2</f>
        <v>3</v>
      </c>
      <c r="T52" s="75">
        <v>2</v>
      </c>
      <c r="U52" s="72">
        <v>2</v>
      </c>
      <c r="V52" s="70">
        <f>Tabulka2[[#This Row],[Hodnota dopadu - dostupnost (A)]]*Tabulka2[[#This Row],[Hodnota zranitelnosti (A)]]*Tabulka2[[#This Row],[Hodnota hrozby (A)]]</f>
        <v>12</v>
      </c>
      <c r="W52" s="70">
        <f>Tabulka2[[#This Row],[Hodnota dopadu - důvěrnost (A)]]*Tabulka2[[#This Row],[Hodnota zranitelnosti (A)]]*Tabulka2[[#This Row],[Hodnota hrozby (A)]]</f>
        <v>8</v>
      </c>
      <c r="X52" s="70">
        <f>Tabulka2[[#This Row],[Hodnota dopadu - integrita (A)]]*Tabulka2[[#This Row],[Hodnota zranitelnosti (A)]]*Tabulka2[[#This Row],[Hodnota hrozby (A)]]</f>
        <v>12</v>
      </c>
      <c r="Y52" s="76" t="s">
        <v>558</v>
      </c>
      <c r="Z52" s="76" t="s">
        <v>563</v>
      </c>
      <c r="AA52" s="77"/>
      <c r="AB52" s="72">
        <f>'Katalog podpůrných aktiv'!$G$2</f>
        <v>3</v>
      </c>
      <c r="AC52" s="72">
        <f>'Katalog podpůrných aktiv'!$I$2</f>
        <v>2</v>
      </c>
      <c r="AD52" s="72">
        <f>'Katalog podpůrných aktiv'!$J$2</f>
        <v>3</v>
      </c>
      <c r="AE52" s="75">
        <v>2</v>
      </c>
      <c r="AF52" s="72">
        <v>2</v>
      </c>
      <c r="AG52" s="70">
        <f>Tabulka2[[#This Row],[Hodnota dopadu - dostupnost (B)]]*Tabulka2[[#This Row],[Hodnota zranitelnosti (B)]]*Tabulka2[[#This Row],[Hodnota hrozby (B)]]</f>
        <v>12</v>
      </c>
      <c r="AH52" s="70">
        <f>Tabulka2[[#This Row],[Hodnota dopadu - důvěrnost (B)]]*Tabulka2[[#This Row],[Hodnota zranitelnosti (B)]]*Tabulka2[[#This Row],[Hodnota hrozby (B)]]</f>
        <v>8</v>
      </c>
      <c r="AI52" s="70">
        <f>Tabulka2[[#This Row],[Hodnota dopadu - integrita (B)]]*Tabulka2[[#This Row],[Hodnota zranitelnosti (B)]]*Tabulka2[[#This Row],[Hodnota hrozby (B)]]</f>
        <v>12</v>
      </c>
      <c r="AJ52" s="76" t="s">
        <v>558</v>
      </c>
      <c r="AK52" s="76" t="s">
        <v>563</v>
      </c>
    </row>
    <row r="53" spans="1:37" ht="30" x14ac:dyDescent="0.25">
      <c r="A53" s="70" t="s">
        <v>203</v>
      </c>
      <c r="B53" s="71" t="s">
        <v>556</v>
      </c>
      <c r="C53" s="72">
        <f>'Katalog podpůrných aktiv'!$G$2</f>
        <v>3</v>
      </c>
      <c r="D53" s="72">
        <f>'Katalog podpůrných aktiv'!$I$2</f>
        <v>2</v>
      </c>
      <c r="E53" s="72">
        <f>'Katalog podpůrných aktiv'!$J$2</f>
        <v>3</v>
      </c>
      <c r="F53" s="71" t="s">
        <v>340</v>
      </c>
      <c r="G53" s="72">
        <v>2</v>
      </c>
      <c r="H53" s="73" t="s">
        <v>350</v>
      </c>
      <c r="I53" s="72">
        <v>2</v>
      </c>
      <c r="J53" s="70">
        <f>Tabulka2[[#This Row],[Hodnota dopadu - dostupnost]]*Tabulka2[[#This Row],[Hodnota zranitelnosti]]*Tabulka2[[#This Row],[Hodnota hrozby]]</f>
        <v>12</v>
      </c>
      <c r="K53" s="70">
        <f>Tabulka2[[#This Row],[Hodnota dopadu - důvěrnost]]*Tabulka2[[#This Row],[Hodnota zranitelnosti]]*Tabulka2[[#This Row],[Hodnota hrozby]]</f>
        <v>8</v>
      </c>
      <c r="L53" s="70">
        <f>Tabulka2[[#This Row],[Hodnota dopadu - integrita]]*Tabulka2[[#This Row],[Hodnota zranitelnosti]]*Tabulka2[[#This Row],[Hodnota hrozby]]</f>
        <v>12</v>
      </c>
      <c r="M53" s="71" t="s">
        <v>558</v>
      </c>
      <c r="N53" s="71" t="s">
        <v>563</v>
      </c>
      <c r="O53" s="71" t="s">
        <v>563</v>
      </c>
      <c r="P53" s="74"/>
      <c r="Q53" s="72">
        <f>'Katalog podpůrných aktiv'!$G$2</f>
        <v>3</v>
      </c>
      <c r="R53" s="72">
        <f>'Katalog podpůrných aktiv'!$I$2</f>
        <v>2</v>
      </c>
      <c r="S53" s="72">
        <f>'Katalog podpůrných aktiv'!$J$2</f>
        <v>3</v>
      </c>
      <c r="T53" s="75">
        <v>2</v>
      </c>
      <c r="U53" s="72">
        <v>2</v>
      </c>
      <c r="V53" s="70">
        <f>Tabulka2[[#This Row],[Hodnota dopadu - dostupnost (A)]]*Tabulka2[[#This Row],[Hodnota zranitelnosti (A)]]*Tabulka2[[#This Row],[Hodnota hrozby (A)]]</f>
        <v>12</v>
      </c>
      <c r="W53" s="70">
        <f>Tabulka2[[#This Row],[Hodnota dopadu - důvěrnost (A)]]*Tabulka2[[#This Row],[Hodnota zranitelnosti (A)]]*Tabulka2[[#This Row],[Hodnota hrozby (A)]]</f>
        <v>8</v>
      </c>
      <c r="X53" s="70">
        <f>Tabulka2[[#This Row],[Hodnota dopadu - integrita (A)]]*Tabulka2[[#This Row],[Hodnota zranitelnosti (A)]]*Tabulka2[[#This Row],[Hodnota hrozby (A)]]</f>
        <v>12</v>
      </c>
      <c r="Y53" s="76" t="s">
        <v>558</v>
      </c>
      <c r="Z53" s="76" t="s">
        <v>563</v>
      </c>
      <c r="AA53" s="77"/>
      <c r="AB53" s="72">
        <f>'Katalog podpůrných aktiv'!$G$2</f>
        <v>3</v>
      </c>
      <c r="AC53" s="72">
        <f>'Katalog podpůrných aktiv'!$I$2</f>
        <v>2</v>
      </c>
      <c r="AD53" s="72">
        <f>'Katalog podpůrných aktiv'!$J$2</f>
        <v>3</v>
      </c>
      <c r="AE53" s="75">
        <v>2</v>
      </c>
      <c r="AF53" s="72">
        <v>2</v>
      </c>
      <c r="AG53" s="70">
        <f>Tabulka2[[#This Row],[Hodnota dopadu - dostupnost (B)]]*Tabulka2[[#This Row],[Hodnota zranitelnosti (B)]]*Tabulka2[[#This Row],[Hodnota hrozby (B)]]</f>
        <v>12</v>
      </c>
      <c r="AH53" s="70">
        <f>Tabulka2[[#This Row],[Hodnota dopadu - důvěrnost (B)]]*Tabulka2[[#This Row],[Hodnota zranitelnosti (B)]]*Tabulka2[[#This Row],[Hodnota hrozby (B)]]</f>
        <v>8</v>
      </c>
      <c r="AI53" s="70">
        <f>Tabulka2[[#This Row],[Hodnota dopadu - integrita (B)]]*Tabulka2[[#This Row],[Hodnota zranitelnosti (B)]]*Tabulka2[[#This Row],[Hodnota hrozby (B)]]</f>
        <v>12</v>
      </c>
      <c r="AJ53" s="76" t="s">
        <v>558</v>
      </c>
      <c r="AK53" s="76" t="s">
        <v>563</v>
      </c>
    </row>
    <row r="54" spans="1:37" ht="30" x14ac:dyDescent="0.25">
      <c r="A54" s="70" t="s">
        <v>204</v>
      </c>
      <c r="B54" s="71" t="s">
        <v>556</v>
      </c>
      <c r="C54" s="72">
        <f>'Katalog podpůrných aktiv'!$G$2</f>
        <v>3</v>
      </c>
      <c r="D54" s="72">
        <f>'Katalog podpůrných aktiv'!$I$2</f>
        <v>2</v>
      </c>
      <c r="E54" s="72">
        <f>'Katalog podpůrných aktiv'!$J$2</f>
        <v>3</v>
      </c>
      <c r="F54" s="71" t="s">
        <v>340</v>
      </c>
      <c r="G54" s="79">
        <v>4</v>
      </c>
      <c r="H54" s="78" t="s">
        <v>352</v>
      </c>
      <c r="I54" s="79">
        <v>4</v>
      </c>
      <c r="J54" s="82">
        <f>Tabulka2[[#This Row],[Hodnota dopadu - dostupnost]]*Tabulka2[[#This Row],[Hodnota zranitelnosti]]*Tabulka2[[#This Row],[Hodnota hrozby]]</f>
        <v>48</v>
      </c>
      <c r="K54" s="70">
        <f>Tabulka2[[#This Row],[Hodnota dopadu - důvěrnost]]*Tabulka2[[#This Row],[Hodnota zranitelnosti]]*Tabulka2[[#This Row],[Hodnota hrozby]]</f>
        <v>32</v>
      </c>
      <c r="L54" s="82">
        <f>Tabulka2[[#This Row],[Hodnota dopadu - integrita]]*Tabulka2[[#This Row],[Hodnota zranitelnosti]]*Tabulka2[[#This Row],[Hodnota hrozby]]</f>
        <v>48</v>
      </c>
      <c r="M54" s="71" t="s">
        <v>560</v>
      </c>
      <c r="N54" s="71" t="s">
        <v>563</v>
      </c>
      <c r="O54" s="71" t="s">
        <v>579</v>
      </c>
      <c r="P54" s="74"/>
      <c r="Q54" s="72">
        <f>'Katalog podpůrných aktiv'!$G$2</f>
        <v>3</v>
      </c>
      <c r="R54" s="72">
        <f>'Katalog podpůrných aktiv'!$I$2</f>
        <v>2</v>
      </c>
      <c r="S54" s="72">
        <f>'Katalog podpůrných aktiv'!$J$2</f>
        <v>3</v>
      </c>
      <c r="T54" s="75">
        <v>1</v>
      </c>
      <c r="U54" s="79">
        <v>4</v>
      </c>
      <c r="V54" s="70">
        <f>Tabulka2[[#This Row],[Hodnota dopadu - dostupnost (A)]]*Tabulka2[[#This Row],[Hodnota zranitelnosti (A)]]*Tabulka2[[#This Row],[Hodnota hrozby (A)]]</f>
        <v>12</v>
      </c>
      <c r="W54" s="70">
        <f>Tabulka2[[#This Row],[Hodnota dopadu - důvěrnost (A)]]*Tabulka2[[#This Row],[Hodnota zranitelnosti (A)]]*Tabulka2[[#This Row],[Hodnota hrozby (A)]]</f>
        <v>8</v>
      </c>
      <c r="X54" s="70">
        <f>Tabulka2[[#This Row],[Hodnota dopadu - integrita (A)]]*Tabulka2[[#This Row],[Hodnota zranitelnosti (A)]]*Tabulka2[[#This Row],[Hodnota hrozby (A)]]</f>
        <v>12</v>
      </c>
      <c r="Y54" s="71" t="s">
        <v>558</v>
      </c>
      <c r="Z54" s="71" t="s">
        <v>563</v>
      </c>
      <c r="AA54" s="77"/>
      <c r="AB54" s="72">
        <f>'Katalog podpůrných aktiv'!$G$2</f>
        <v>3</v>
      </c>
      <c r="AC54" s="72">
        <f>'Katalog podpůrných aktiv'!$I$2</f>
        <v>2</v>
      </c>
      <c r="AD54" s="72">
        <f>'Katalog podpůrných aktiv'!$J$2</f>
        <v>3</v>
      </c>
      <c r="AE54" s="75">
        <v>2</v>
      </c>
      <c r="AF54" s="72">
        <v>2</v>
      </c>
      <c r="AG54" s="70">
        <f>Tabulka2[[#This Row],[Hodnota dopadu - dostupnost (B)]]*Tabulka2[[#This Row],[Hodnota zranitelnosti (B)]]*Tabulka2[[#This Row],[Hodnota hrozby (B)]]</f>
        <v>12</v>
      </c>
      <c r="AH54" s="70">
        <f>Tabulka2[[#This Row],[Hodnota dopadu - důvěrnost (B)]]*Tabulka2[[#This Row],[Hodnota zranitelnosti (B)]]*Tabulka2[[#This Row],[Hodnota hrozby (B)]]</f>
        <v>8</v>
      </c>
      <c r="AI54" s="70">
        <f>Tabulka2[[#This Row],[Hodnota dopadu - integrita (B)]]*Tabulka2[[#This Row],[Hodnota zranitelnosti (B)]]*Tabulka2[[#This Row],[Hodnota hrozby (B)]]</f>
        <v>12</v>
      </c>
      <c r="AJ54" s="76" t="s">
        <v>558</v>
      </c>
      <c r="AK54" s="76" t="s">
        <v>563</v>
      </c>
    </row>
    <row r="55" spans="1:37" ht="30" x14ac:dyDescent="0.25">
      <c r="A55" s="70" t="s">
        <v>205</v>
      </c>
      <c r="B55" s="71" t="s">
        <v>556</v>
      </c>
      <c r="C55" s="72" t="s">
        <v>235</v>
      </c>
      <c r="D55" s="72">
        <f>'Katalog podpůrných aktiv'!$I$2</f>
        <v>2</v>
      </c>
      <c r="E55" s="72" t="s">
        <v>235</v>
      </c>
      <c r="F55" s="71" t="s">
        <v>340</v>
      </c>
      <c r="G55" s="72">
        <v>2</v>
      </c>
      <c r="H55" s="81" t="s">
        <v>399</v>
      </c>
      <c r="I55" s="79">
        <v>4</v>
      </c>
      <c r="J55" s="70" t="s">
        <v>235</v>
      </c>
      <c r="K55" s="70">
        <f>Tabulka2[[#This Row],[Hodnota dopadu - důvěrnost]]*Tabulka2[[#This Row],[Hodnota zranitelnosti]]*Tabulka2[[#This Row],[Hodnota hrozby]]</f>
        <v>16</v>
      </c>
      <c r="L55" s="70" t="s">
        <v>235</v>
      </c>
      <c r="M55" s="71" t="s">
        <v>558</v>
      </c>
      <c r="N55" s="71" t="s">
        <v>563</v>
      </c>
      <c r="O55" s="71" t="s">
        <v>563</v>
      </c>
      <c r="P55" s="74"/>
      <c r="Q55" s="72" t="s">
        <v>235</v>
      </c>
      <c r="R55" s="72">
        <f>'Katalog podpůrných aktiv'!$I$2</f>
        <v>2</v>
      </c>
      <c r="S55" s="72" t="s">
        <v>235</v>
      </c>
      <c r="T55" s="75">
        <v>2</v>
      </c>
      <c r="U55" s="79">
        <v>4</v>
      </c>
      <c r="V55" s="70" t="s">
        <v>235</v>
      </c>
      <c r="W55" s="70">
        <f>Tabulka2[[#This Row],[Hodnota dopadu - důvěrnost (A)]]*Tabulka2[[#This Row],[Hodnota zranitelnosti (A)]]*Tabulka2[[#This Row],[Hodnota hrozby (A)]]</f>
        <v>16</v>
      </c>
      <c r="X55" s="70" t="s">
        <v>235</v>
      </c>
      <c r="Y55" s="76" t="s">
        <v>558</v>
      </c>
      <c r="Z55" s="76" t="s">
        <v>563</v>
      </c>
      <c r="AA55" s="77"/>
      <c r="AB55" s="72" t="s">
        <v>235</v>
      </c>
      <c r="AC55" s="72">
        <f>'Katalog podpůrných aktiv'!$I$2</f>
        <v>2</v>
      </c>
      <c r="AD55" s="72" t="s">
        <v>235</v>
      </c>
      <c r="AE55" s="75">
        <v>2</v>
      </c>
      <c r="AF55" s="72">
        <v>2</v>
      </c>
      <c r="AG55" s="70" t="s">
        <v>235</v>
      </c>
      <c r="AH55" s="70">
        <f>Tabulka2[[#This Row],[Hodnota dopadu - důvěrnost (B)]]*Tabulka2[[#This Row],[Hodnota zranitelnosti (B)]]*Tabulka2[[#This Row],[Hodnota hrozby (B)]]</f>
        <v>8</v>
      </c>
      <c r="AI55" s="70" t="s">
        <v>235</v>
      </c>
      <c r="AJ55" s="76" t="s">
        <v>558</v>
      </c>
      <c r="AK55" s="76" t="s">
        <v>563</v>
      </c>
    </row>
    <row r="56" spans="1:37" ht="30" x14ac:dyDescent="0.25">
      <c r="A56" s="70" t="s">
        <v>206</v>
      </c>
      <c r="B56" s="71" t="s">
        <v>556</v>
      </c>
      <c r="C56" s="72" t="s">
        <v>235</v>
      </c>
      <c r="D56" s="72">
        <f>'Katalog podpůrných aktiv'!$I$2</f>
        <v>2</v>
      </c>
      <c r="E56" s="72">
        <f>'Katalog podpůrných aktiv'!$J$2</f>
        <v>3</v>
      </c>
      <c r="F56" s="71" t="s">
        <v>340</v>
      </c>
      <c r="G56" s="79">
        <v>4</v>
      </c>
      <c r="H56" s="78" t="s">
        <v>357</v>
      </c>
      <c r="I56" s="79">
        <v>4</v>
      </c>
      <c r="J56" s="70" t="s">
        <v>235</v>
      </c>
      <c r="K56" s="70">
        <f>Tabulka2[[#This Row],[Hodnota dopadu - důvěrnost]]*Tabulka2[[#This Row],[Hodnota zranitelnosti]]*Tabulka2[[#This Row],[Hodnota hrozby]]</f>
        <v>32</v>
      </c>
      <c r="L56" s="82">
        <f>Tabulka2[[#This Row],[Hodnota dopadu - integrita]]*Tabulka2[[#This Row],[Hodnota zranitelnosti]]*Tabulka2[[#This Row],[Hodnota hrozby]]</f>
        <v>48</v>
      </c>
      <c r="M56" s="71" t="s">
        <v>560</v>
      </c>
      <c r="N56" s="71" t="s">
        <v>563</v>
      </c>
      <c r="O56" s="71" t="s">
        <v>581</v>
      </c>
      <c r="P56" s="74"/>
      <c r="Q56" s="72" t="s">
        <v>235</v>
      </c>
      <c r="R56" s="72">
        <f>'Katalog podpůrných aktiv'!$I$2</f>
        <v>2</v>
      </c>
      <c r="S56" s="72">
        <f>'Katalog podpůrných aktiv'!$J$2</f>
        <v>3</v>
      </c>
      <c r="T56" s="75">
        <v>1</v>
      </c>
      <c r="U56" s="79">
        <v>4</v>
      </c>
      <c r="V56" s="70" t="s">
        <v>235</v>
      </c>
      <c r="W56" s="70">
        <f>Tabulka2[[#This Row],[Hodnota dopadu - důvěrnost (A)]]*Tabulka2[[#This Row],[Hodnota zranitelnosti (A)]]*Tabulka2[[#This Row],[Hodnota hrozby (A)]]</f>
        <v>8</v>
      </c>
      <c r="X56" s="70">
        <f>Tabulka2[[#This Row],[Hodnota dopadu - integrita (A)]]*Tabulka2[[#This Row],[Hodnota zranitelnosti (A)]]*Tabulka2[[#This Row],[Hodnota hrozby (A)]]</f>
        <v>12</v>
      </c>
      <c r="Y56" s="76" t="s">
        <v>558</v>
      </c>
      <c r="Z56" s="76"/>
      <c r="AA56" s="77"/>
      <c r="AB56" s="72" t="s">
        <v>235</v>
      </c>
      <c r="AC56" s="72">
        <f>'Katalog podpůrných aktiv'!$I$2</f>
        <v>2</v>
      </c>
      <c r="AD56" s="72">
        <f>'Katalog podpůrných aktiv'!$J$2</f>
        <v>3</v>
      </c>
      <c r="AE56" s="75">
        <v>2</v>
      </c>
      <c r="AF56" s="72">
        <v>2</v>
      </c>
      <c r="AG56" s="70" t="s">
        <v>235</v>
      </c>
      <c r="AH56" s="70">
        <f>Tabulka2[[#This Row],[Hodnota dopadu - důvěrnost (B)]]*Tabulka2[[#This Row],[Hodnota zranitelnosti (B)]]*Tabulka2[[#This Row],[Hodnota hrozby (B)]]</f>
        <v>8</v>
      </c>
      <c r="AI56" s="70">
        <f>Tabulka2[[#This Row],[Hodnota dopadu - integrita (B)]]*Tabulka2[[#This Row],[Hodnota zranitelnosti (B)]]*Tabulka2[[#This Row],[Hodnota hrozby (B)]]</f>
        <v>12</v>
      </c>
      <c r="AJ56" s="76" t="s">
        <v>558</v>
      </c>
      <c r="AK56" s="76"/>
    </row>
    <row r="57" spans="1:37" ht="60" x14ac:dyDescent="0.25">
      <c r="A57" s="70" t="s">
        <v>207</v>
      </c>
      <c r="B57" s="71" t="s">
        <v>556</v>
      </c>
      <c r="C57" s="72">
        <f>'Katalog podpůrných aktiv'!$G$2</f>
        <v>3</v>
      </c>
      <c r="D57" s="72">
        <f>'Katalog podpůrných aktiv'!$I$2</f>
        <v>2</v>
      </c>
      <c r="E57" s="72">
        <f>'Katalog podpůrných aktiv'!$J$2</f>
        <v>3</v>
      </c>
      <c r="F57" s="71" t="s">
        <v>339</v>
      </c>
      <c r="G57" s="79">
        <v>4</v>
      </c>
      <c r="H57" s="73" t="s">
        <v>355</v>
      </c>
      <c r="I57" s="72">
        <v>2</v>
      </c>
      <c r="J57" s="70">
        <f>Tabulka2[[#This Row],[Hodnota dopadu - dostupnost]]*Tabulka2[[#This Row],[Hodnota zranitelnosti]]*Tabulka2[[#This Row],[Hodnota hrozby]]</f>
        <v>24</v>
      </c>
      <c r="K57" s="70">
        <f>Tabulka2[[#This Row],[Hodnota dopadu - důvěrnost]]*Tabulka2[[#This Row],[Hodnota zranitelnosti]]*Tabulka2[[#This Row],[Hodnota hrozby]]</f>
        <v>16</v>
      </c>
      <c r="L57" s="70">
        <f>Tabulka2[[#This Row],[Hodnota dopadu - integrita]]*Tabulka2[[#This Row],[Hodnota zranitelnosti]]*Tabulka2[[#This Row],[Hodnota hrozby]]</f>
        <v>24</v>
      </c>
      <c r="M57" s="71" t="s">
        <v>559</v>
      </c>
      <c r="N57" s="76" t="s">
        <v>563</v>
      </c>
      <c r="O57" s="76" t="s">
        <v>563</v>
      </c>
      <c r="P57" s="74"/>
      <c r="Q57" s="72">
        <f>'Katalog podpůrných aktiv'!$G$2</f>
        <v>3</v>
      </c>
      <c r="R57" s="72">
        <f>'Katalog podpůrných aktiv'!$I$2</f>
        <v>2</v>
      </c>
      <c r="S57" s="72">
        <f>'Katalog podpůrných aktiv'!$J$2</f>
        <v>3</v>
      </c>
      <c r="T57" s="83">
        <v>4</v>
      </c>
      <c r="U57" s="72">
        <v>2</v>
      </c>
      <c r="V57" s="70">
        <f>Tabulka2[[#This Row],[Hodnota dopadu - dostupnost (A)]]*Tabulka2[[#This Row],[Hodnota zranitelnosti (A)]]*Tabulka2[[#This Row],[Hodnota hrozby (A)]]</f>
        <v>24</v>
      </c>
      <c r="W57" s="70">
        <f>Tabulka2[[#This Row],[Hodnota dopadu - důvěrnost (A)]]*Tabulka2[[#This Row],[Hodnota zranitelnosti (A)]]*Tabulka2[[#This Row],[Hodnota hrozby (A)]]</f>
        <v>16</v>
      </c>
      <c r="X57" s="70">
        <f>Tabulka2[[#This Row],[Hodnota dopadu - integrita (A)]]*Tabulka2[[#This Row],[Hodnota zranitelnosti (A)]]*Tabulka2[[#This Row],[Hodnota hrozby (A)]]</f>
        <v>24</v>
      </c>
      <c r="Y57" s="76" t="s">
        <v>559</v>
      </c>
      <c r="Z57" s="76" t="s">
        <v>563</v>
      </c>
      <c r="AA57" s="77"/>
      <c r="AB57" s="72">
        <f>'Katalog podpůrných aktiv'!$G$2</f>
        <v>3</v>
      </c>
      <c r="AC57" s="72">
        <f>'Katalog podpůrných aktiv'!$I$2</f>
        <v>2</v>
      </c>
      <c r="AD57" s="72">
        <f>'Katalog podpůrných aktiv'!$J$2</f>
        <v>3</v>
      </c>
      <c r="AE57" s="83">
        <v>4</v>
      </c>
      <c r="AF57" s="72">
        <v>2</v>
      </c>
      <c r="AG57" s="70">
        <f>Tabulka2[[#This Row],[Hodnota dopadu - dostupnost (B)]]*Tabulka2[[#This Row],[Hodnota zranitelnosti (B)]]*Tabulka2[[#This Row],[Hodnota hrozby (B)]]</f>
        <v>24</v>
      </c>
      <c r="AH57" s="70">
        <f>Tabulka2[[#This Row],[Hodnota dopadu - důvěrnost (B)]]*Tabulka2[[#This Row],[Hodnota zranitelnosti (B)]]*Tabulka2[[#This Row],[Hodnota hrozby (B)]]</f>
        <v>16</v>
      </c>
      <c r="AI57" s="70">
        <f>Tabulka2[[#This Row],[Hodnota dopadu - integrita (B)]]*Tabulka2[[#This Row],[Hodnota zranitelnosti (B)]]*Tabulka2[[#This Row],[Hodnota hrozby (B)]]</f>
        <v>24</v>
      </c>
      <c r="AJ57" s="76" t="s">
        <v>559</v>
      </c>
      <c r="AK57" s="76" t="s">
        <v>563</v>
      </c>
    </row>
    <row r="58" spans="1:37" ht="45" x14ac:dyDescent="0.25">
      <c r="A58" s="70" t="s">
        <v>208</v>
      </c>
      <c r="B58" s="71" t="s">
        <v>556</v>
      </c>
      <c r="C58" s="72" t="s">
        <v>235</v>
      </c>
      <c r="D58" s="72">
        <f>'Katalog podpůrných aktiv'!$I$2</f>
        <v>2</v>
      </c>
      <c r="E58" s="72">
        <f>'Katalog podpůrných aktiv'!$J$2</f>
        <v>3</v>
      </c>
      <c r="F58" s="71" t="s">
        <v>339</v>
      </c>
      <c r="G58" s="79">
        <v>4</v>
      </c>
      <c r="H58" s="71" t="s">
        <v>353</v>
      </c>
      <c r="I58" s="72">
        <v>2</v>
      </c>
      <c r="J58" s="70" t="s">
        <v>235</v>
      </c>
      <c r="K58" s="70">
        <f>Tabulka2[[#This Row],[Hodnota dopadu - důvěrnost]]*Tabulka2[[#This Row],[Hodnota zranitelnosti]]*Tabulka2[[#This Row],[Hodnota hrozby]]</f>
        <v>16</v>
      </c>
      <c r="L58" s="70">
        <f>Tabulka2[[#This Row],[Hodnota dopadu - integrita]]*Tabulka2[[#This Row],[Hodnota zranitelnosti]]*Tabulka2[[#This Row],[Hodnota hrozby]]</f>
        <v>24</v>
      </c>
      <c r="M58" s="71" t="s">
        <v>559</v>
      </c>
      <c r="N58" s="76" t="s">
        <v>563</v>
      </c>
      <c r="O58" s="76" t="s">
        <v>563</v>
      </c>
      <c r="P58" s="74"/>
      <c r="Q58" s="72" t="s">
        <v>235</v>
      </c>
      <c r="R58" s="72">
        <f>'Katalog podpůrných aktiv'!$I$2</f>
        <v>2</v>
      </c>
      <c r="S58" s="72">
        <f>'Katalog podpůrných aktiv'!$J$2</f>
        <v>3</v>
      </c>
      <c r="T58" s="83">
        <v>4</v>
      </c>
      <c r="U58" s="72">
        <v>2</v>
      </c>
      <c r="V58" s="70" t="s">
        <v>235</v>
      </c>
      <c r="W58" s="70">
        <f>Tabulka2[[#This Row],[Hodnota dopadu - důvěrnost (A)]]*Tabulka2[[#This Row],[Hodnota zranitelnosti (A)]]*Tabulka2[[#This Row],[Hodnota hrozby (A)]]</f>
        <v>16</v>
      </c>
      <c r="X58" s="70">
        <f>Tabulka2[[#This Row],[Hodnota dopadu - integrita (A)]]*Tabulka2[[#This Row],[Hodnota zranitelnosti (A)]]*Tabulka2[[#This Row],[Hodnota hrozby (A)]]</f>
        <v>24</v>
      </c>
      <c r="Y58" s="76" t="s">
        <v>559</v>
      </c>
      <c r="Z58" s="76" t="s">
        <v>563</v>
      </c>
      <c r="AA58" s="77"/>
      <c r="AB58" s="72" t="s">
        <v>235</v>
      </c>
      <c r="AC58" s="72">
        <f>'Katalog podpůrných aktiv'!$I$2</f>
        <v>2</v>
      </c>
      <c r="AD58" s="72">
        <f>'Katalog podpůrných aktiv'!$J$2</f>
        <v>3</v>
      </c>
      <c r="AE58" s="83">
        <v>4</v>
      </c>
      <c r="AF58" s="72">
        <v>2</v>
      </c>
      <c r="AG58" s="70" t="s">
        <v>235</v>
      </c>
      <c r="AH58" s="70">
        <f>Tabulka2[[#This Row],[Hodnota dopadu - důvěrnost (B)]]*Tabulka2[[#This Row],[Hodnota zranitelnosti (B)]]*Tabulka2[[#This Row],[Hodnota hrozby (B)]]</f>
        <v>16</v>
      </c>
      <c r="AI58" s="70">
        <f>Tabulka2[[#This Row],[Hodnota dopadu - integrita (B)]]*Tabulka2[[#This Row],[Hodnota zranitelnosti (B)]]*Tabulka2[[#This Row],[Hodnota hrozby (B)]]</f>
        <v>24</v>
      </c>
      <c r="AJ58" s="76" t="s">
        <v>559</v>
      </c>
      <c r="AK58" s="76" t="s">
        <v>563</v>
      </c>
    </row>
    <row r="59" spans="1:37" ht="60" x14ac:dyDescent="0.25">
      <c r="A59" s="70" t="s">
        <v>209</v>
      </c>
      <c r="B59" s="71" t="s">
        <v>556</v>
      </c>
      <c r="C59" s="72">
        <f>'Katalog podpůrných aktiv'!$G$2</f>
        <v>3</v>
      </c>
      <c r="D59" s="72">
        <f>'Katalog podpůrných aktiv'!$I$2</f>
        <v>2</v>
      </c>
      <c r="E59" s="72">
        <f>'Katalog podpůrných aktiv'!$J$2</f>
        <v>3</v>
      </c>
      <c r="F59" s="71" t="s">
        <v>339</v>
      </c>
      <c r="G59" s="79">
        <v>4</v>
      </c>
      <c r="H59" s="81" t="s">
        <v>346</v>
      </c>
      <c r="I59" s="79">
        <v>4</v>
      </c>
      <c r="J59" s="82">
        <f>Tabulka2[[#This Row],[Hodnota dopadu - dostupnost]]*Tabulka2[[#This Row],[Hodnota zranitelnosti]]*Tabulka2[[#This Row],[Hodnota hrozby]]</f>
        <v>48</v>
      </c>
      <c r="K59" s="70">
        <f>Tabulka2[[#This Row],[Hodnota dopadu - důvěrnost]]*Tabulka2[[#This Row],[Hodnota zranitelnosti]]*Tabulka2[[#This Row],[Hodnota hrozby]]</f>
        <v>32</v>
      </c>
      <c r="L59" s="82">
        <f>Tabulka2[[#This Row],[Hodnota dopadu - integrita]]*Tabulka2[[#This Row],[Hodnota zranitelnosti]]*Tabulka2[[#This Row],[Hodnota hrozby]]</f>
        <v>48</v>
      </c>
      <c r="M59" s="71" t="s">
        <v>560</v>
      </c>
      <c r="N59" s="71" t="s">
        <v>563</v>
      </c>
      <c r="O59" s="71" t="s">
        <v>579</v>
      </c>
      <c r="P59" s="74"/>
      <c r="Q59" s="72">
        <f>'Katalog podpůrných aktiv'!$G$2</f>
        <v>3</v>
      </c>
      <c r="R59" s="72">
        <f>'Katalog podpůrných aktiv'!$I$2</f>
        <v>2</v>
      </c>
      <c r="S59" s="72">
        <f>'Katalog podpůrných aktiv'!$J$2</f>
        <v>3</v>
      </c>
      <c r="T59" s="75">
        <v>3</v>
      </c>
      <c r="U59" s="79">
        <v>4</v>
      </c>
      <c r="V59" s="70">
        <f>Tabulka2[[#This Row],[Hodnota dopadu - dostupnost (A)]]*Tabulka2[[#This Row],[Hodnota zranitelnosti (A)]]*Tabulka2[[#This Row],[Hodnota hrozby (A)]]</f>
        <v>36</v>
      </c>
      <c r="W59" s="70">
        <f>Tabulka2[[#This Row],[Hodnota dopadu - důvěrnost (A)]]*Tabulka2[[#This Row],[Hodnota zranitelnosti (A)]]*Tabulka2[[#This Row],[Hodnota hrozby (A)]]</f>
        <v>24</v>
      </c>
      <c r="X59" s="70">
        <f>Tabulka2[[#This Row],[Hodnota dopadu - integrita (A)]]*Tabulka2[[#This Row],[Hodnota zranitelnosti (A)]]*Tabulka2[[#This Row],[Hodnota hrozby (A)]]</f>
        <v>36</v>
      </c>
      <c r="Y59" s="71" t="s">
        <v>560</v>
      </c>
      <c r="Z59" s="76" t="s">
        <v>595</v>
      </c>
      <c r="AA59" s="77"/>
      <c r="AB59" s="72">
        <f>'Katalog podpůrných aktiv'!$G$2</f>
        <v>3</v>
      </c>
      <c r="AC59" s="72">
        <f>'Katalog podpůrných aktiv'!$I$2</f>
        <v>2</v>
      </c>
      <c r="AD59" s="72">
        <f>'Katalog podpůrných aktiv'!$J$2</f>
        <v>3</v>
      </c>
      <c r="AE59" s="83">
        <v>4</v>
      </c>
      <c r="AF59" s="72">
        <v>2</v>
      </c>
      <c r="AG59" s="70">
        <f>Tabulka2[[#This Row],[Hodnota dopadu - dostupnost (B)]]*Tabulka2[[#This Row],[Hodnota zranitelnosti (B)]]*Tabulka2[[#This Row],[Hodnota hrozby (B)]]</f>
        <v>24</v>
      </c>
      <c r="AH59" s="70">
        <f>Tabulka2[[#This Row],[Hodnota dopadu - důvěrnost (B)]]*Tabulka2[[#This Row],[Hodnota zranitelnosti (B)]]*Tabulka2[[#This Row],[Hodnota hrozby (B)]]</f>
        <v>16</v>
      </c>
      <c r="AI59" s="70">
        <f>Tabulka2[[#This Row],[Hodnota dopadu - integrita (B)]]*Tabulka2[[#This Row],[Hodnota zranitelnosti (B)]]*Tabulka2[[#This Row],[Hodnota hrozby (B)]]</f>
        <v>24</v>
      </c>
      <c r="AJ59" s="76" t="s">
        <v>559</v>
      </c>
      <c r="AK59" s="76" t="s">
        <v>563</v>
      </c>
    </row>
    <row r="60" spans="1:37" ht="60" x14ac:dyDescent="0.25">
      <c r="A60" s="70" t="s">
        <v>210</v>
      </c>
      <c r="B60" s="71" t="s">
        <v>556</v>
      </c>
      <c r="C60" s="72">
        <f>'Katalog podpůrných aktiv'!$G$2</f>
        <v>3</v>
      </c>
      <c r="D60" s="72">
        <f>'Katalog podpůrných aktiv'!$I$2</f>
        <v>2</v>
      </c>
      <c r="E60" s="72">
        <f>'Katalog podpůrných aktiv'!$J$2</f>
        <v>3</v>
      </c>
      <c r="F60" s="71" t="s">
        <v>339</v>
      </c>
      <c r="G60" s="79">
        <v>4</v>
      </c>
      <c r="H60" s="78" t="s">
        <v>356</v>
      </c>
      <c r="I60" s="79">
        <v>4</v>
      </c>
      <c r="J60" s="82">
        <f>Tabulka2[[#This Row],[Hodnota dopadu - dostupnost]]*Tabulka2[[#This Row],[Hodnota zranitelnosti]]*Tabulka2[[#This Row],[Hodnota hrozby]]</f>
        <v>48</v>
      </c>
      <c r="K60" s="70">
        <f>Tabulka2[[#This Row],[Hodnota dopadu - důvěrnost]]*Tabulka2[[#This Row],[Hodnota zranitelnosti]]*Tabulka2[[#This Row],[Hodnota hrozby]]</f>
        <v>32</v>
      </c>
      <c r="L60" s="82">
        <f>Tabulka2[[#This Row],[Hodnota dopadu - integrita]]*Tabulka2[[#This Row],[Hodnota zranitelnosti]]*Tabulka2[[#This Row],[Hodnota hrozby]]</f>
        <v>48</v>
      </c>
      <c r="M60" s="71" t="s">
        <v>560</v>
      </c>
      <c r="N60" s="71" t="s">
        <v>563</v>
      </c>
      <c r="O60" s="71" t="s">
        <v>580</v>
      </c>
      <c r="P60" s="74"/>
      <c r="Q60" s="72">
        <f>'Katalog podpůrných aktiv'!$G$2</f>
        <v>3</v>
      </c>
      <c r="R60" s="72">
        <f>'Katalog podpůrných aktiv'!$I$2</f>
        <v>2</v>
      </c>
      <c r="S60" s="72">
        <f>'Katalog podpůrných aktiv'!$J$2</f>
        <v>3</v>
      </c>
      <c r="T60" s="75">
        <v>3</v>
      </c>
      <c r="U60" s="79">
        <v>4</v>
      </c>
      <c r="V60" s="70">
        <f>Tabulka2[[#This Row],[Hodnota dopadu - dostupnost (A)]]*Tabulka2[[#This Row],[Hodnota zranitelnosti (A)]]*Tabulka2[[#This Row],[Hodnota hrozby (A)]]</f>
        <v>36</v>
      </c>
      <c r="W60" s="70">
        <f>Tabulka2[[#This Row],[Hodnota dopadu - důvěrnost (A)]]*Tabulka2[[#This Row],[Hodnota zranitelnosti (A)]]*Tabulka2[[#This Row],[Hodnota hrozby (A)]]</f>
        <v>24</v>
      </c>
      <c r="X60" s="70">
        <f>Tabulka2[[#This Row],[Hodnota dopadu - integrita (A)]]*Tabulka2[[#This Row],[Hodnota zranitelnosti (A)]]*Tabulka2[[#This Row],[Hodnota hrozby (A)]]</f>
        <v>36</v>
      </c>
      <c r="Y60" s="76" t="s">
        <v>560</v>
      </c>
      <c r="Z60" s="76" t="s">
        <v>595</v>
      </c>
      <c r="AA60" s="77"/>
      <c r="AB60" s="72">
        <f>'Katalog podpůrných aktiv'!$G$2</f>
        <v>3</v>
      </c>
      <c r="AC60" s="72">
        <f>'Katalog podpůrných aktiv'!$I$2</f>
        <v>2</v>
      </c>
      <c r="AD60" s="72">
        <f>'Katalog podpůrných aktiv'!$J$2</f>
        <v>3</v>
      </c>
      <c r="AE60" s="83">
        <v>4</v>
      </c>
      <c r="AF60" s="72">
        <v>2</v>
      </c>
      <c r="AG60" s="70">
        <f>Tabulka2[[#This Row],[Hodnota dopadu - dostupnost (B)]]*Tabulka2[[#This Row],[Hodnota zranitelnosti (B)]]*Tabulka2[[#This Row],[Hodnota hrozby (B)]]</f>
        <v>24</v>
      </c>
      <c r="AH60" s="70">
        <f>Tabulka2[[#This Row],[Hodnota dopadu - důvěrnost (B)]]*Tabulka2[[#This Row],[Hodnota zranitelnosti (B)]]*Tabulka2[[#This Row],[Hodnota hrozby (B)]]</f>
        <v>16</v>
      </c>
      <c r="AI60" s="70">
        <f>Tabulka2[[#This Row],[Hodnota dopadu - integrita (B)]]*Tabulka2[[#This Row],[Hodnota zranitelnosti (B)]]*Tabulka2[[#This Row],[Hodnota hrozby (B)]]</f>
        <v>24</v>
      </c>
      <c r="AJ60" s="76" t="s">
        <v>559</v>
      </c>
      <c r="AK60" s="76" t="s">
        <v>563</v>
      </c>
    </row>
    <row r="61" spans="1:37" ht="60" x14ac:dyDescent="0.25">
      <c r="A61" s="70" t="s">
        <v>211</v>
      </c>
      <c r="B61" s="71" t="s">
        <v>556</v>
      </c>
      <c r="C61" s="72">
        <f>'Katalog podpůrných aktiv'!$G$2</f>
        <v>3</v>
      </c>
      <c r="D61" s="72">
        <f>'Katalog podpůrných aktiv'!$I$2</f>
        <v>2</v>
      </c>
      <c r="E61" s="72" t="s">
        <v>235</v>
      </c>
      <c r="F61" s="71" t="s">
        <v>339</v>
      </c>
      <c r="G61" s="79">
        <v>4</v>
      </c>
      <c r="H61" s="81" t="s">
        <v>398</v>
      </c>
      <c r="I61" s="79">
        <v>4</v>
      </c>
      <c r="J61" s="82">
        <f>Tabulka2[[#This Row],[Hodnota dopadu - dostupnost]]*Tabulka2[[#This Row],[Hodnota zranitelnosti]]*Tabulka2[[#This Row],[Hodnota hrozby]]</f>
        <v>48</v>
      </c>
      <c r="K61" s="70">
        <f>Tabulka2[[#This Row],[Hodnota dopadu - důvěrnost]]*Tabulka2[[#This Row],[Hodnota zranitelnosti]]*Tabulka2[[#This Row],[Hodnota hrozby]]</f>
        <v>32</v>
      </c>
      <c r="L61" s="70" t="s">
        <v>235</v>
      </c>
      <c r="M61" s="71" t="s">
        <v>560</v>
      </c>
      <c r="N61" s="71" t="s">
        <v>563</v>
      </c>
      <c r="O61" s="71" t="s">
        <v>581</v>
      </c>
      <c r="P61" s="74"/>
      <c r="Q61" s="72">
        <f>'Katalog podpůrných aktiv'!$G$2</f>
        <v>3</v>
      </c>
      <c r="R61" s="72">
        <f>'Katalog podpůrných aktiv'!$I$2</f>
        <v>2</v>
      </c>
      <c r="S61" s="72" t="s">
        <v>235</v>
      </c>
      <c r="T61" s="75">
        <v>3</v>
      </c>
      <c r="U61" s="79">
        <v>4</v>
      </c>
      <c r="V61" s="70">
        <f>Tabulka2[[#This Row],[Hodnota dopadu - dostupnost (A)]]*Tabulka2[[#This Row],[Hodnota zranitelnosti (A)]]*Tabulka2[[#This Row],[Hodnota hrozby (A)]]</f>
        <v>36</v>
      </c>
      <c r="W61" s="70">
        <f>Tabulka2[[#This Row],[Hodnota dopadu - důvěrnost (A)]]*Tabulka2[[#This Row],[Hodnota zranitelnosti (A)]]*Tabulka2[[#This Row],[Hodnota hrozby (A)]]</f>
        <v>24</v>
      </c>
      <c r="X61" s="70" t="s">
        <v>235</v>
      </c>
      <c r="Y61" s="76" t="s">
        <v>560</v>
      </c>
      <c r="Z61" s="76" t="s">
        <v>595</v>
      </c>
      <c r="AA61" s="77"/>
      <c r="AB61" s="72">
        <f>'Katalog podpůrných aktiv'!$G$2</f>
        <v>3</v>
      </c>
      <c r="AC61" s="72">
        <f>'Katalog podpůrných aktiv'!$I$2</f>
        <v>2</v>
      </c>
      <c r="AD61" s="72" t="s">
        <v>235</v>
      </c>
      <c r="AE61" s="83">
        <v>4</v>
      </c>
      <c r="AF61" s="72">
        <v>2</v>
      </c>
      <c r="AG61" s="70">
        <f>Tabulka2[[#This Row],[Hodnota dopadu - dostupnost (B)]]*Tabulka2[[#This Row],[Hodnota zranitelnosti (B)]]*Tabulka2[[#This Row],[Hodnota hrozby (B)]]</f>
        <v>24</v>
      </c>
      <c r="AH61" s="70">
        <f>Tabulka2[[#This Row],[Hodnota dopadu - důvěrnost (B)]]*Tabulka2[[#This Row],[Hodnota zranitelnosti (B)]]*Tabulka2[[#This Row],[Hodnota hrozby (B)]]</f>
        <v>16</v>
      </c>
      <c r="AI61" s="70" t="s">
        <v>235</v>
      </c>
      <c r="AJ61" s="76" t="s">
        <v>559</v>
      </c>
      <c r="AK61" s="76" t="s">
        <v>563</v>
      </c>
    </row>
    <row r="62" spans="1:37" ht="45" x14ac:dyDescent="0.25">
      <c r="A62" s="70" t="s">
        <v>212</v>
      </c>
      <c r="B62" s="71" t="s">
        <v>556</v>
      </c>
      <c r="C62" s="72">
        <f>'Katalog podpůrných aktiv'!$G$2</f>
        <v>3</v>
      </c>
      <c r="D62" s="72">
        <f>'Katalog podpůrných aktiv'!$I$2</f>
        <v>2</v>
      </c>
      <c r="E62" s="72">
        <f>'Katalog podpůrných aktiv'!$J$2</f>
        <v>3</v>
      </c>
      <c r="F62" s="71" t="s">
        <v>339</v>
      </c>
      <c r="G62" s="79">
        <v>4</v>
      </c>
      <c r="H62" s="71" t="s">
        <v>349</v>
      </c>
      <c r="I62" s="72">
        <v>2</v>
      </c>
      <c r="J62" s="70">
        <f>Tabulka2[[#This Row],[Hodnota dopadu - dostupnost]]*Tabulka2[[#This Row],[Hodnota zranitelnosti]]*Tabulka2[[#This Row],[Hodnota hrozby]]</f>
        <v>24</v>
      </c>
      <c r="K62" s="70">
        <f>Tabulka2[[#This Row],[Hodnota dopadu - důvěrnost]]*Tabulka2[[#This Row],[Hodnota zranitelnosti]]*Tabulka2[[#This Row],[Hodnota hrozby]]</f>
        <v>16</v>
      </c>
      <c r="L62" s="70">
        <f>Tabulka2[[#This Row],[Hodnota dopadu - integrita]]*Tabulka2[[#This Row],[Hodnota zranitelnosti]]*Tabulka2[[#This Row],[Hodnota hrozby]]</f>
        <v>24</v>
      </c>
      <c r="M62" s="71" t="s">
        <v>559</v>
      </c>
      <c r="N62" s="76" t="s">
        <v>563</v>
      </c>
      <c r="O62" s="76" t="s">
        <v>563</v>
      </c>
      <c r="P62" s="74"/>
      <c r="Q62" s="72">
        <f>'Katalog podpůrných aktiv'!$G$2</f>
        <v>3</v>
      </c>
      <c r="R62" s="72">
        <f>'Katalog podpůrných aktiv'!$I$2</f>
        <v>2</v>
      </c>
      <c r="S62" s="72">
        <f>'Katalog podpůrných aktiv'!$J$2</f>
        <v>3</v>
      </c>
      <c r="T62" s="83">
        <v>4</v>
      </c>
      <c r="U62" s="72">
        <v>2</v>
      </c>
      <c r="V62" s="70">
        <f>Tabulka2[[#This Row],[Hodnota dopadu - dostupnost (A)]]*Tabulka2[[#This Row],[Hodnota zranitelnosti (A)]]*Tabulka2[[#This Row],[Hodnota hrozby (A)]]</f>
        <v>24</v>
      </c>
      <c r="W62" s="70">
        <f>Tabulka2[[#This Row],[Hodnota dopadu - důvěrnost (A)]]*Tabulka2[[#This Row],[Hodnota zranitelnosti (A)]]*Tabulka2[[#This Row],[Hodnota hrozby (A)]]</f>
        <v>16</v>
      </c>
      <c r="X62" s="70">
        <f>Tabulka2[[#This Row],[Hodnota dopadu - integrita (A)]]*Tabulka2[[#This Row],[Hodnota zranitelnosti (A)]]*Tabulka2[[#This Row],[Hodnota hrozby (A)]]</f>
        <v>24</v>
      </c>
      <c r="Y62" s="76" t="s">
        <v>559</v>
      </c>
      <c r="Z62" s="76" t="s">
        <v>563</v>
      </c>
      <c r="AA62" s="77"/>
      <c r="AB62" s="72">
        <f>'Katalog podpůrných aktiv'!$G$2</f>
        <v>3</v>
      </c>
      <c r="AC62" s="72">
        <f>'Katalog podpůrných aktiv'!$I$2</f>
        <v>2</v>
      </c>
      <c r="AD62" s="72">
        <f>'Katalog podpůrných aktiv'!$J$2</f>
        <v>3</v>
      </c>
      <c r="AE62" s="83">
        <v>4</v>
      </c>
      <c r="AF62" s="72">
        <v>2</v>
      </c>
      <c r="AG62" s="70">
        <f>Tabulka2[[#This Row],[Hodnota dopadu - dostupnost (B)]]*Tabulka2[[#This Row],[Hodnota zranitelnosti (B)]]*Tabulka2[[#This Row],[Hodnota hrozby (B)]]</f>
        <v>24</v>
      </c>
      <c r="AH62" s="70">
        <f>Tabulka2[[#This Row],[Hodnota dopadu - důvěrnost (B)]]*Tabulka2[[#This Row],[Hodnota zranitelnosti (B)]]*Tabulka2[[#This Row],[Hodnota hrozby (B)]]</f>
        <v>16</v>
      </c>
      <c r="AI62" s="70">
        <f>Tabulka2[[#This Row],[Hodnota dopadu - integrita (B)]]*Tabulka2[[#This Row],[Hodnota zranitelnosti (B)]]*Tabulka2[[#This Row],[Hodnota hrozby (B)]]</f>
        <v>24</v>
      </c>
      <c r="AJ62" s="76" t="s">
        <v>559</v>
      </c>
      <c r="AK62" s="76" t="s">
        <v>563</v>
      </c>
    </row>
    <row r="63" spans="1:37" ht="45" x14ac:dyDescent="0.25">
      <c r="A63" s="70" t="s">
        <v>213</v>
      </c>
      <c r="B63" s="71" t="s">
        <v>556</v>
      </c>
      <c r="C63" s="72">
        <f>'Katalog podpůrných aktiv'!$G$2</f>
        <v>3</v>
      </c>
      <c r="D63" s="72">
        <f>'Katalog podpůrných aktiv'!$I$2</f>
        <v>2</v>
      </c>
      <c r="E63" s="72">
        <f>'Katalog podpůrných aktiv'!$J$2</f>
        <v>3</v>
      </c>
      <c r="F63" s="71" t="s">
        <v>339</v>
      </c>
      <c r="G63" s="79">
        <v>4</v>
      </c>
      <c r="H63" s="73" t="s">
        <v>350</v>
      </c>
      <c r="I63" s="72">
        <v>2</v>
      </c>
      <c r="J63" s="70">
        <f>Tabulka2[[#This Row],[Hodnota dopadu - dostupnost]]*Tabulka2[[#This Row],[Hodnota zranitelnosti]]*Tabulka2[[#This Row],[Hodnota hrozby]]</f>
        <v>24</v>
      </c>
      <c r="K63" s="70">
        <f>Tabulka2[[#This Row],[Hodnota dopadu - důvěrnost]]*Tabulka2[[#This Row],[Hodnota zranitelnosti]]*Tabulka2[[#This Row],[Hodnota hrozby]]</f>
        <v>16</v>
      </c>
      <c r="L63" s="70">
        <f>Tabulka2[[#This Row],[Hodnota dopadu - integrita]]*Tabulka2[[#This Row],[Hodnota zranitelnosti]]*Tabulka2[[#This Row],[Hodnota hrozby]]</f>
        <v>24</v>
      </c>
      <c r="M63" s="71" t="s">
        <v>559</v>
      </c>
      <c r="N63" s="76" t="s">
        <v>563</v>
      </c>
      <c r="O63" s="76" t="s">
        <v>563</v>
      </c>
      <c r="P63" s="74"/>
      <c r="Q63" s="72">
        <f>'Katalog podpůrných aktiv'!$G$2</f>
        <v>3</v>
      </c>
      <c r="R63" s="72">
        <f>'Katalog podpůrných aktiv'!$I$2</f>
        <v>2</v>
      </c>
      <c r="S63" s="72">
        <f>'Katalog podpůrných aktiv'!$J$2</f>
        <v>3</v>
      </c>
      <c r="T63" s="83">
        <v>4</v>
      </c>
      <c r="U63" s="72">
        <v>2</v>
      </c>
      <c r="V63" s="70">
        <f>Tabulka2[[#This Row],[Hodnota dopadu - dostupnost (A)]]*Tabulka2[[#This Row],[Hodnota zranitelnosti (A)]]*Tabulka2[[#This Row],[Hodnota hrozby (A)]]</f>
        <v>24</v>
      </c>
      <c r="W63" s="70">
        <f>Tabulka2[[#This Row],[Hodnota dopadu - důvěrnost (A)]]*Tabulka2[[#This Row],[Hodnota zranitelnosti (A)]]*Tabulka2[[#This Row],[Hodnota hrozby (A)]]</f>
        <v>16</v>
      </c>
      <c r="X63" s="70">
        <f>Tabulka2[[#This Row],[Hodnota dopadu - integrita (A)]]*Tabulka2[[#This Row],[Hodnota zranitelnosti (A)]]*Tabulka2[[#This Row],[Hodnota hrozby (A)]]</f>
        <v>24</v>
      </c>
      <c r="Y63" s="76" t="s">
        <v>559</v>
      </c>
      <c r="Z63" s="76" t="s">
        <v>563</v>
      </c>
      <c r="AA63" s="77"/>
      <c r="AB63" s="72">
        <f>'Katalog podpůrných aktiv'!$G$2</f>
        <v>3</v>
      </c>
      <c r="AC63" s="72">
        <f>'Katalog podpůrných aktiv'!$I$2</f>
        <v>2</v>
      </c>
      <c r="AD63" s="72">
        <f>'Katalog podpůrných aktiv'!$J$2</f>
        <v>3</v>
      </c>
      <c r="AE63" s="83">
        <v>4</v>
      </c>
      <c r="AF63" s="72">
        <v>2</v>
      </c>
      <c r="AG63" s="70">
        <f>Tabulka2[[#This Row],[Hodnota dopadu - dostupnost (B)]]*Tabulka2[[#This Row],[Hodnota zranitelnosti (B)]]*Tabulka2[[#This Row],[Hodnota hrozby (B)]]</f>
        <v>24</v>
      </c>
      <c r="AH63" s="70">
        <f>Tabulka2[[#This Row],[Hodnota dopadu - důvěrnost (B)]]*Tabulka2[[#This Row],[Hodnota zranitelnosti (B)]]*Tabulka2[[#This Row],[Hodnota hrozby (B)]]</f>
        <v>16</v>
      </c>
      <c r="AI63" s="70">
        <f>Tabulka2[[#This Row],[Hodnota dopadu - integrita (B)]]*Tabulka2[[#This Row],[Hodnota zranitelnosti (B)]]*Tabulka2[[#This Row],[Hodnota hrozby (B)]]</f>
        <v>24</v>
      </c>
      <c r="AJ63" s="76" t="s">
        <v>559</v>
      </c>
      <c r="AK63" s="76" t="s">
        <v>563</v>
      </c>
    </row>
    <row r="64" spans="1:37" ht="60" x14ac:dyDescent="0.25">
      <c r="A64" s="70" t="s">
        <v>214</v>
      </c>
      <c r="B64" s="71" t="s">
        <v>556</v>
      </c>
      <c r="C64" s="72">
        <f>'Katalog podpůrných aktiv'!$G$2</f>
        <v>3</v>
      </c>
      <c r="D64" s="72">
        <f>'Katalog podpůrných aktiv'!$I$2</f>
        <v>2</v>
      </c>
      <c r="E64" s="72">
        <f>'Katalog podpůrných aktiv'!$J$2</f>
        <v>3</v>
      </c>
      <c r="F64" s="71" t="s">
        <v>339</v>
      </c>
      <c r="G64" s="79">
        <v>4</v>
      </c>
      <c r="H64" s="78" t="s">
        <v>352</v>
      </c>
      <c r="I64" s="79">
        <v>4</v>
      </c>
      <c r="J64" s="82">
        <f>Tabulka2[[#This Row],[Hodnota dopadu - dostupnost]]*Tabulka2[[#This Row],[Hodnota zranitelnosti]]*Tabulka2[[#This Row],[Hodnota hrozby]]</f>
        <v>48</v>
      </c>
      <c r="K64" s="70">
        <f>Tabulka2[[#This Row],[Hodnota dopadu - důvěrnost]]*Tabulka2[[#This Row],[Hodnota zranitelnosti]]*Tabulka2[[#This Row],[Hodnota hrozby]]</f>
        <v>32</v>
      </c>
      <c r="L64" s="82">
        <f>Tabulka2[[#This Row],[Hodnota dopadu - integrita]]*Tabulka2[[#This Row],[Hodnota zranitelnosti]]*Tabulka2[[#This Row],[Hodnota hrozby]]</f>
        <v>48</v>
      </c>
      <c r="M64" s="71" t="s">
        <v>560</v>
      </c>
      <c r="N64" s="71" t="s">
        <v>563</v>
      </c>
      <c r="O64" s="71" t="s">
        <v>579</v>
      </c>
      <c r="P64" s="74"/>
      <c r="Q64" s="72">
        <f>'Katalog podpůrných aktiv'!$G$2</f>
        <v>3</v>
      </c>
      <c r="R64" s="72">
        <f>'Katalog podpůrných aktiv'!$I$2</f>
        <v>2</v>
      </c>
      <c r="S64" s="72">
        <f>'Katalog podpůrných aktiv'!$J$2</f>
        <v>3</v>
      </c>
      <c r="T64" s="75">
        <v>3</v>
      </c>
      <c r="U64" s="79">
        <v>4</v>
      </c>
      <c r="V64" s="70">
        <f>Tabulka2[[#This Row],[Hodnota dopadu - dostupnost (A)]]*Tabulka2[[#This Row],[Hodnota zranitelnosti (A)]]*Tabulka2[[#This Row],[Hodnota hrozby (A)]]</f>
        <v>36</v>
      </c>
      <c r="W64" s="70">
        <f>Tabulka2[[#This Row],[Hodnota dopadu - důvěrnost (A)]]*Tabulka2[[#This Row],[Hodnota zranitelnosti (A)]]*Tabulka2[[#This Row],[Hodnota hrozby (A)]]</f>
        <v>24</v>
      </c>
      <c r="X64" s="70">
        <f>Tabulka2[[#This Row],[Hodnota dopadu - integrita (A)]]*Tabulka2[[#This Row],[Hodnota zranitelnosti (A)]]*Tabulka2[[#This Row],[Hodnota hrozby (A)]]</f>
        <v>36</v>
      </c>
      <c r="Y64" s="71" t="s">
        <v>560</v>
      </c>
      <c r="Z64" s="71" t="s">
        <v>595</v>
      </c>
      <c r="AA64" s="77"/>
      <c r="AB64" s="72">
        <f>'Katalog podpůrných aktiv'!$G$2</f>
        <v>3</v>
      </c>
      <c r="AC64" s="72">
        <f>'Katalog podpůrných aktiv'!$I$2</f>
        <v>2</v>
      </c>
      <c r="AD64" s="72">
        <f>'Katalog podpůrných aktiv'!$J$2</f>
        <v>3</v>
      </c>
      <c r="AE64" s="83">
        <v>4</v>
      </c>
      <c r="AF64" s="72">
        <v>2</v>
      </c>
      <c r="AG64" s="70">
        <f>Tabulka2[[#This Row],[Hodnota dopadu - dostupnost (B)]]*Tabulka2[[#This Row],[Hodnota zranitelnosti (B)]]*Tabulka2[[#This Row],[Hodnota hrozby (B)]]</f>
        <v>24</v>
      </c>
      <c r="AH64" s="70">
        <f>Tabulka2[[#This Row],[Hodnota dopadu - důvěrnost (B)]]*Tabulka2[[#This Row],[Hodnota zranitelnosti (B)]]*Tabulka2[[#This Row],[Hodnota hrozby (B)]]</f>
        <v>16</v>
      </c>
      <c r="AI64" s="70">
        <f>Tabulka2[[#This Row],[Hodnota dopadu - integrita (B)]]*Tabulka2[[#This Row],[Hodnota zranitelnosti (B)]]*Tabulka2[[#This Row],[Hodnota hrozby (B)]]</f>
        <v>24</v>
      </c>
      <c r="AJ64" s="76" t="s">
        <v>559</v>
      </c>
      <c r="AK64" s="71" t="s">
        <v>563</v>
      </c>
    </row>
    <row r="65" spans="1:37" ht="60" x14ac:dyDescent="0.25">
      <c r="A65" s="70" t="s">
        <v>215</v>
      </c>
      <c r="B65" s="71" t="s">
        <v>556</v>
      </c>
      <c r="C65" s="72">
        <f>'Katalog podpůrných aktiv'!$G$2</f>
        <v>3</v>
      </c>
      <c r="D65" s="72">
        <f>'Katalog podpůrných aktiv'!$I$2</f>
        <v>2</v>
      </c>
      <c r="E65" s="72">
        <f>'Katalog podpůrných aktiv'!$J$2</f>
        <v>3</v>
      </c>
      <c r="F65" s="71" t="s">
        <v>339</v>
      </c>
      <c r="G65" s="79">
        <v>4</v>
      </c>
      <c r="H65" s="81" t="s">
        <v>347</v>
      </c>
      <c r="I65" s="79">
        <v>4</v>
      </c>
      <c r="J65" s="82">
        <f>Tabulka2[[#This Row],[Hodnota dopadu - dostupnost]]*Tabulka2[[#This Row],[Hodnota zranitelnosti]]*Tabulka2[[#This Row],[Hodnota hrozby]]</f>
        <v>48</v>
      </c>
      <c r="K65" s="70">
        <f>Tabulka2[[#This Row],[Hodnota dopadu - důvěrnost]]*Tabulka2[[#This Row],[Hodnota zranitelnosti]]*Tabulka2[[#This Row],[Hodnota hrozby]]</f>
        <v>32</v>
      </c>
      <c r="L65" s="82">
        <f>Tabulka2[[#This Row],[Hodnota dopadu - integrita]]*Tabulka2[[#This Row],[Hodnota zranitelnosti]]*Tabulka2[[#This Row],[Hodnota hrozby]]</f>
        <v>48</v>
      </c>
      <c r="M65" s="71" t="s">
        <v>560</v>
      </c>
      <c r="N65" s="71" t="s">
        <v>563</v>
      </c>
      <c r="O65" s="71" t="s">
        <v>581</v>
      </c>
      <c r="P65" s="74"/>
      <c r="Q65" s="72">
        <f>'Katalog podpůrných aktiv'!$G$2</f>
        <v>3</v>
      </c>
      <c r="R65" s="72">
        <f>'Katalog podpůrných aktiv'!$I$2</f>
        <v>2</v>
      </c>
      <c r="S65" s="72">
        <f>'Katalog podpůrných aktiv'!$J$2</f>
        <v>3</v>
      </c>
      <c r="T65" s="75">
        <v>3</v>
      </c>
      <c r="U65" s="79">
        <v>4</v>
      </c>
      <c r="V65" s="70">
        <f>Tabulka2[[#This Row],[Hodnota dopadu - dostupnost (A)]]*Tabulka2[[#This Row],[Hodnota zranitelnosti (A)]]*Tabulka2[[#This Row],[Hodnota hrozby (A)]]</f>
        <v>36</v>
      </c>
      <c r="W65" s="70">
        <f>Tabulka2[[#This Row],[Hodnota dopadu - důvěrnost (A)]]*Tabulka2[[#This Row],[Hodnota zranitelnosti (A)]]*Tabulka2[[#This Row],[Hodnota hrozby (A)]]</f>
        <v>24</v>
      </c>
      <c r="X65" s="70">
        <f>Tabulka2[[#This Row],[Hodnota dopadu - integrita (A)]]*Tabulka2[[#This Row],[Hodnota zranitelnosti (A)]]*Tabulka2[[#This Row],[Hodnota hrozby (A)]]</f>
        <v>36</v>
      </c>
      <c r="Y65" s="76" t="s">
        <v>560</v>
      </c>
      <c r="Z65" s="76" t="s">
        <v>595</v>
      </c>
      <c r="AA65" s="77"/>
      <c r="AB65" s="72">
        <f>'Katalog podpůrných aktiv'!$G$2</f>
        <v>3</v>
      </c>
      <c r="AC65" s="72">
        <f>'Katalog podpůrných aktiv'!$I$2</f>
        <v>2</v>
      </c>
      <c r="AD65" s="72">
        <f>'Katalog podpůrných aktiv'!$J$2</f>
        <v>3</v>
      </c>
      <c r="AE65" s="83">
        <v>4</v>
      </c>
      <c r="AF65" s="72">
        <v>2</v>
      </c>
      <c r="AG65" s="70">
        <f>Tabulka2[[#This Row],[Hodnota dopadu - dostupnost (B)]]*Tabulka2[[#This Row],[Hodnota zranitelnosti (B)]]*Tabulka2[[#This Row],[Hodnota hrozby (B)]]</f>
        <v>24</v>
      </c>
      <c r="AH65" s="70">
        <f>Tabulka2[[#This Row],[Hodnota dopadu - důvěrnost (B)]]*Tabulka2[[#This Row],[Hodnota zranitelnosti (B)]]*Tabulka2[[#This Row],[Hodnota hrozby (B)]]</f>
        <v>16</v>
      </c>
      <c r="AI65" s="70">
        <f>Tabulka2[[#This Row],[Hodnota dopadu - integrita (B)]]*Tabulka2[[#This Row],[Hodnota zranitelnosti (B)]]*Tabulka2[[#This Row],[Hodnota hrozby (B)]]</f>
        <v>24</v>
      </c>
      <c r="AJ65" s="76" t="s">
        <v>559</v>
      </c>
      <c r="AK65" s="76" t="s">
        <v>563</v>
      </c>
    </row>
    <row r="66" spans="1:37" ht="60" x14ac:dyDescent="0.25">
      <c r="A66" s="70" t="s">
        <v>216</v>
      </c>
      <c r="B66" s="71" t="s">
        <v>556</v>
      </c>
      <c r="C66" s="72" t="s">
        <v>235</v>
      </c>
      <c r="D66" s="72">
        <f>'Katalog podpůrných aktiv'!$I$2</f>
        <v>2</v>
      </c>
      <c r="E66" s="72" t="s">
        <v>235</v>
      </c>
      <c r="F66" s="71" t="s">
        <v>339</v>
      </c>
      <c r="G66" s="79">
        <v>4</v>
      </c>
      <c r="H66" s="78" t="s">
        <v>399</v>
      </c>
      <c r="I66" s="79">
        <v>4</v>
      </c>
      <c r="J66" s="70" t="s">
        <v>235</v>
      </c>
      <c r="K66" s="70">
        <f>Tabulka2[[#This Row],[Hodnota dopadu - důvěrnost]]*Tabulka2[[#This Row],[Hodnota zranitelnosti]]*Tabulka2[[#This Row],[Hodnota hrozby]]</f>
        <v>32</v>
      </c>
      <c r="L66" s="70" t="s">
        <v>235</v>
      </c>
      <c r="M66" s="71" t="s">
        <v>560</v>
      </c>
      <c r="N66" s="71" t="s">
        <v>563</v>
      </c>
      <c r="O66" s="71" t="s">
        <v>582</v>
      </c>
      <c r="P66" s="74"/>
      <c r="Q66" s="72" t="s">
        <v>235</v>
      </c>
      <c r="R66" s="72">
        <f>'Katalog podpůrných aktiv'!$I$2</f>
        <v>2</v>
      </c>
      <c r="S66" s="72" t="s">
        <v>235</v>
      </c>
      <c r="T66" s="75">
        <v>3</v>
      </c>
      <c r="U66" s="79">
        <v>4</v>
      </c>
      <c r="V66" s="70" t="s">
        <v>235</v>
      </c>
      <c r="W66" s="70">
        <f>Tabulka2[[#This Row],[Hodnota dopadu - důvěrnost (A)]]*Tabulka2[[#This Row],[Hodnota zranitelnosti (A)]]*Tabulka2[[#This Row],[Hodnota hrozby (A)]]</f>
        <v>24</v>
      </c>
      <c r="X66" s="70" t="s">
        <v>235</v>
      </c>
      <c r="Y66" s="76" t="s">
        <v>560</v>
      </c>
      <c r="Z66" s="76" t="s">
        <v>595</v>
      </c>
      <c r="AA66" s="77"/>
      <c r="AB66" s="72" t="s">
        <v>235</v>
      </c>
      <c r="AC66" s="72">
        <f>'Katalog podpůrných aktiv'!$I$2</f>
        <v>2</v>
      </c>
      <c r="AD66" s="72" t="s">
        <v>235</v>
      </c>
      <c r="AE66" s="83">
        <v>4</v>
      </c>
      <c r="AF66" s="72">
        <v>2</v>
      </c>
      <c r="AG66" s="70" t="s">
        <v>235</v>
      </c>
      <c r="AH66" s="70">
        <f>Tabulka2[[#This Row],[Hodnota dopadu - důvěrnost (B)]]*Tabulka2[[#This Row],[Hodnota zranitelnosti (B)]]*Tabulka2[[#This Row],[Hodnota hrozby (B)]]</f>
        <v>16</v>
      </c>
      <c r="AI66" s="70" t="s">
        <v>235</v>
      </c>
      <c r="AJ66" s="76" t="s">
        <v>558</v>
      </c>
      <c r="AK66" s="76" t="s">
        <v>563</v>
      </c>
    </row>
    <row r="67" spans="1:37" ht="60" x14ac:dyDescent="0.25">
      <c r="A67" s="70" t="s">
        <v>217</v>
      </c>
      <c r="B67" s="71" t="s">
        <v>556</v>
      </c>
      <c r="C67" s="72" t="s">
        <v>235</v>
      </c>
      <c r="D67" s="72">
        <f>'Katalog podpůrných aktiv'!$I$2</f>
        <v>2</v>
      </c>
      <c r="E67" s="72">
        <f>'Katalog podpůrných aktiv'!$J$2</f>
        <v>3</v>
      </c>
      <c r="F67" s="71" t="s">
        <v>339</v>
      </c>
      <c r="G67" s="79">
        <v>4</v>
      </c>
      <c r="H67" s="81" t="s">
        <v>357</v>
      </c>
      <c r="I67" s="79">
        <v>4</v>
      </c>
      <c r="J67" s="70" t="s">
        <v>235</v>
      </c>
      <c r="K67" s="70">
        <f>Tabulka2[[#This Row],[Hodnota dopadu - důvěrnost]]*Tabulka2[[#This Row],[Hodnota zranitelnosti]]*Tabulka2[[#This Row],[Hodnota hrozby]]</f>
        <v>32</v>
      </c>
      <c r="L67" s="82">
        <f>Tabulka2[[#This Row],[Hodnota dopadu - integrita]]*Tabulka2[[#This Row],[Hodnota zranitelnosti]]*Tabulka2[[#This Row],[Hodnota hrozby]]</f>
        <v>48</v>
      </c>
      <c r="M67" s="71" t="s">
        <v>560</v>
      </c>
      <c r="N67" s="71" t="s">
        <v>563</v>
      </c>
      <c r="O67" s="71" t="s">
        <v>581</v>
      </c>
      <c r="P67" s="74"/>
      <c r="Q67" s="72" t="s">
        <v>235</v>
      </c>
      <c r="R67" s="72">
        <f>'Katalog podpůrných aktiv'!$I$2</f>
        <v>2</v>
      </c>
      <c r="S67" s="72">
        <f>'Katalog podpůrných aktiv'!$J$2</f>
        <v>3</v>
      </c>
      <c r="T67" s="75">
        <v>3</v>
      </c>
      <c r="U67" s="79">
        <v>4</v>
      </c>
      <c r="V67" s="70" t="s">
        <v>235</v>
      </c>
      <c r="W67" s="70">
        <f>Tabulka2[[#This Row],[Hodnota dopadu - důvěrnost (A)]]*Tabulka2[[#This Row],[Hodnota zranitelnosti (A)]]*Tabulka2[[#This Row],[Hodnota hrozby (A)]]</f>
        <v>24</v>
      </c>
      <c r="X67" s="70">
        <f>Tabulka2[[#This Row],[Hodnota dopadu - integrita (A)]]*Tabulka2[[#This Row],[Hodnota zranitelnosti (A)]]*Tabulka2[[#This Row],[Hodnota hrozby (A)]]</f>
        <v>36</v>
      </c>
      <c r="Y67" s="76" t="s">
        <v>560</v>
      </c>
      <c r="Z67" s="76" t="s">
        <v>595</v>
      </c>
      <c r="AA67" s="77"/>
      <c r="AB67" s="72" t="s">
        <v>235</v>
      </c>
      <c r="AC67" s="72">
        <f>'Katalog podpůrných aktiv'!$I$2</f>
        <v>2</v>
      </c>
      <c r="AD67" s="72">
        <f>'Katalog podpůrných aktiv'!$J$2</f>
        <v>3</v>
      </c>
      <c r="AE67" s="83">
        <v>4</v>
      </c>
      <c r="AF67" s="72">
        <v>2</v>
      </c>
      <c r="AG67" s="70" t="s">
        <v>235</v>
      </c>
      <c r="AH67" s="70">
        <f>Tabulka2[[#This Row],[Hodnota dopadu - důvěrnost (B)]]*Tabulka2[[#This Row],[Hodnota zranitelnosti (B)]]*Tabulka2[[#This Row],[Hodnota hrozby (B)]]</f>
        <v>16</v>
      </c>
      <c r="AI67" s="70">
        <f>Tabulka2[[#This Row],[Hodnota dopadu - integrita (B)]]*Tabulka2[[#This Row],[Hodnota zranitelnosti (B)]]*Tabulka2[[#This Row],[Hodnota hrozby (B)]]</f>
        <v>24</v>
      </c>
      <c r="AJ67" s="76" t="s">
        <v>559</v>
      </c>
      <c r="AK67" s="76" t="s">
        <v>563</v>
      </c>
    </row>
    <row r="68" spans="1:37" ht="60" x14ac:dyDescent="0.25">
      <c r="A68" s="70" t="s">
        <v>218</v>
      </c>
      <c r="B68" s="71" t="s">
        <v>556</v>
      </c>
      <c r="C68" s="72">
        <f>'Katalog podpůrných aktiv'!$G$2</f>
        <v>3</v>
      </c>
      <c r="D68" s="72">
        <f>'Katalog podpůrných aktiv'!$I$2</f>
        <v>2</v>
      </c>
      <c r="E68" s="72">
        <f>'Katalog podpůrných aktiv'!$J$2</f>
        <v>3</v>
      </c>
      <c r="F68" s="71" t="s">
        <v>337</v>
      </c>
      <c r="G68" s="72">
        <v>3</v>
      </c>
      <c r="H68" s="71" t="s">
        <v>355</v>
      </c>
      <c r="I68" s="72">
        <v>2</v>
      </c>
      <c r="J68" s="70">
        <f>Tabulka2[[#This Row],[Hodnota dopadu - dostupnost]]*Tabulka2[[#This Row],[Hodnota zranitelnosti]]*Tabulka2[[#This Row],[Hodnota hrozby]]</f>
        <v>18</v>
      </c>
      <c r="K68" s="70">
        <f>Tabulka2[[#This Row],[Hodnota dopadu - důvěrnost]]*Tabulka2[[#This Row],[Hodnota zranitelnosti]]*Tabulka2[[#This Row],[Hodnota hrozby]]</f>
        <v>12</v>
      </c>
      <c r="L68" s="70">
        <f>Tabulka2[[#This Row],[Hodnota dopadu - integrita]]*Tabulka2[[#This Row],[Hodnota zranitelnosti]]*Tabulka2[[#This Row],[Hodnota hrozby]]</f>
        <v>18</v>
      </c>
      <c r="M68" s="71" t="s">
        <v>559</v>
      </c>
      <c r="N68" s="71" t="s">
        <v>563</v>
      </c>
      <c r="O68" s="71" t="s">
        <v>563</v>
      </c>
      <c r="P68" s="74"/>
      <c r="Q68" s="72">
        <f>'Katalog podpůrných aktiv'!$G$2</f>
        <v>3</v>
      </c>
      <c r="R68" s="72">
        <f>'Katalog podpůrných aktiv'!$I$2</f>
        <v>2</v>
      </c>
      <c r="S68" s="72">
        <f>'Katalog podpůrných aktiv'!$J$2</f>
        <v>3</v>
      </c>
      <c r="T68" s="75">
        <v>3</v>
      </c>
      <c r="U68" s="72">
        <v>2</v>
      </c>
      <c r="V68" s="70">
        <f>Tabulka2[[#This Row],[Hodnota dopadu - dostupnost (A)]]*Tabulka2[[#This Row],[Hodnota zranitelnosti (A)]]*Tabulka2[[#This Row],[Hodnota hrozby (A)]]</f>
        <v>18</v>
      </c>
      <c r="W68" s="70">
        <f>Tabulka2[[#This Row],[Hodnota dopadu - důvěrnost (A)]]*Tabulka2[[#This Row],[Hodnota zranitelnosti (A)]]*Tabulka2[[#This Row],[Hodnota hrozby (A)]]</f>
        <v>12</v>
      </c>
      <c r="X68" s="70">
        <f>Tabulka2[[#This Row],[Hodnota dopadu - integrita (A)]]*Tabulka2[[#This Row],[Hodnota zranitelnosti (A)]]*Tabulka2[[#This Row],[Hodnota hrozby (A)]]</f>
        <v>18</v>
      </c>
      <c r="Y68" s="76" t="s">
        <v>559</v>
      </c>
      <c r="Z68" s="76" t="s">
        <v>563</v>
      </c>
      <c r="AA68" s="77"/>
      <c r="AB68" s="72">
        <f>'Katalog podpůrných aktiv'!$G$2</f>
        <v>3</v>
      </c>
      <c r="AC68" s="72">
        <f>'Katalog podpůrných aktiv'!$I$2</f>
        <v>2</v>
      </c>
      <c r="AD68" s="72">
        <f>'Katalog podpůrných aktiv'!$J$2</f>
        <v>3</v>
      </c>
      <c r="AE68" s="75">
        <v>3</v>
      </c>
      <c r="AF68" s="72">
        <v>2</v>
      </c>
      <c r="AG68" s="70">
        <f>Tabulka2[[#This Row],[Hodnota dopadu - dostupnost (B)]]*Tabulka2[[#This Row],[Hodnota zranitelnosti (B)]]*Tabulka2[[#This Row],[Hodnota hrozby (B)]]</f>
        <v>18</v>
      </c>
      <c r="AH68" s="70">
        <f>Tabulka2[[#This Row],[Hodnota dopadu - důvěrnost (B)]]*Tabulka2[[#This Row],[Hodnota zranitelnosti (B)]]*Tabulka2[[#This Row],[Hodnota hrozby (B)]]</f>
        <v>12</v>
      </c>
      <c r="AI68" s="70">
        <f>Tabulka2[[#This Row],[Hodnota dopadu - integrita (B)]]*Tabulka2[[#This Row],[Hodnota zranitelnosti (B)]]*Tabulka2[[#This Row],[Hodnota hrozby (B)]]</f>
        <v>18</v>
      </c>
      <c r="AJ68" s="76" t="s">
        <v>559</v>
      </c>
      <c r="AK68" s="76" t="s">
        <v>563</v>
      </c>
    </row>
    <row r="69" spans="1:37" ht="45" x14ac:dyDescent="0.25">
      <c r="A69" s="70" t="s">
        <v>219</v>
      </c>
      <c r="B69" s="71" t="s">
        <v>556</v>
      </c>
      <c r="C69" s="72" t="s">
        <v>235</v>
      </c>
      <c r="D69" s="72">
        <f>'Katalog podpůrných aktiv'!$I$2</f>
        <v>2</v>
      </c>
      <c r="E69" s="72">
        <f>'Katalog podpůrných aktiv'!$J$2</f>
        <v>3</v>
      </c>
      <c r="F69" s="71" t="s">
        <v>337</v>
      </c>
      <c r="G69" s="72">
        <v>3</v>
      </c>
      <c r="H69" s="73" t="s">
        <v>353</v>
      </c>
      <c r="I69" s="72">
        <v>2</v>
      </c>
      <c r="J69" s="70" t="s">
        <v>235</v>
      </c>
      <c r="K69" s="70">
        <f>Tabulka2[[#This Row],[Hodnota dopadu - důvěrnost]]*Tabulka2[[#This Row],[Hodnota zranitelnosti]]*Tabulka2[[#This Row],[Hodnota hrozby]]</f>
        <v>12</v>
      </c>
      <c r="L69" s="70">
        <f>Tabulka2[[#This Row],[Hodnota dopadu - integrita]]*Tabulka2[[#This Row],[Hodnota zranitelnosti]]*Tabulka2[[#This Row],[Hodnota hrozby]]</f>
        <v>18</v>
      </c>
      <c r="M69" s="71" t="s">
        <v>559</v>
      </c>
      <c r="N69" s="71" t="s">
        <v>563</v>
      </c>
      <c r="O69" s="71" t="s">
        <v>563</v>
      </c>
      <c r="P69" s="74"/>
      <c r="Q69" s="72" t="s">
        <v>235</v>
      </c>
      <c r="R69" s="72">
        <f>'Katalog podpůrných aktiv'!$I$2</f>
        <v>2</v>
      </c>
      <c r="S69" s="72">
        <f>'Katalog podpůrných aktiv'!$J$2</f>
        <v>3</v>
      </c>
      <c r="T69" s="75">
        <v>3</v>
      </c>
      <c r="U69" s="72">
        <v>2</v>
      </c>
      <c r="V69" s="70" t="s">
        <v>235</v>
      </c>
      <c r="W69" s="70">
        <f>Tabulka2[[#This Row],[Hodnota dopadu - důvěrnost (A)]]*Tabulka2[[#This Row],[Hodnota zranitelnosti (A)]]*Tabulka2[[#This Row],[Hodnota hrozby (A)]]</f>
        <v>12</v>
      </c>
      <c r="X69" s="70">
        <f>Tabulka2[[#This Row],[Hodnota dopadu - integrita (A)]]*Tabulka2[[#This Row],[Hodnota zranitelnosti (A)]]*Tabulka2[[#This Row],[Hodnota hrozby (A)]]</f>
        <v>18</v>
      </c>
      <c r="Y69" s="76" t="s">
        <v>559</v>
      </c>
      <c r="Z69" s="76" t="s">
        <v>563</v>
      </c>
      <c r="AA69" s="77"/>
      <c r="AB69" s="72" t="s">
        <v>235</v>
      </c>
      <c r="AC69" s="72">
        <f>'Katalog podpůrných aktiv'!$I$2</f>
        <v>2</v>
      </c>
      <c r="AD69" s="72">
        <f>'Katalog podpůrných aktiv'!$J$2</f>
        <v>3</v>
      </c>
      <c r="AE69" s="75">
        <v>3</v>
      </c>
      <c r="AF69" s="72">
        <v>2</v>
      </c>
      <c r="AG69" s="70" t="s">
        <v>235</v>
      </c>
      <c r="AH69" s="70">
        <f>Tabulka2[[#This Row],[Hodnota dopadu - důvěrnost (B)]]*Tabulka2[[#This Row],[Hodnota zranitelnosti (B)]]*Tabulka2[[#This Row],[Hodnota hrozby (B)]]</f>
        <v>12</v>
      </c>
      <c r="AI69" s="70">
        <f>Tabulka2[[#This Row],[Hodnota dopadu - integrita (B)]]*Tabulka2[[#This Row],[Hodnota zranitelnosti (B)]]*Tabulka2[[#This Row],[Hodnota hrozby (B)]]</f>
        <v>18</v>
      </c>
      <c r="AJ69" s="76" t="s">
        <v>559</v>
      </c>
      <c r="AK69" s="76" t="s">
        <v>563</v>
      </c>
    </row>
    <row r="70" spans="1:37" ht="45" x14ac:dyDescent="0.25">
      <c r="A70" s="70" t="s">
        <v>220</v>
      </c>
      <c r="B70" s="71" t="s">
        <v>556</v>
      </c>
      <c r="C70" s="72">
        <f>'Katalog podpůrných aktiv'!$G$2</f>
        <v>3</v>
      </c>
      <c r="D70" s="72" t="s">
        <v>235</v>
      </c>
      <c r="E70" s="72">
        <f>'Katalog podpůrných aktiv'!$J$2</f>
        <v>3</v>
      </c>
      <c r="F70" s="71" t="s">
        <v>337</v>
      </c>
      <c r="G70" s="72">
        <v>3</v>
      </c>
      <c r="H70" s="71" t="s">
        <v>348</v>
      </c>
      <c r="I70" s="72">
        <v>2</v>
      </c>
      <c r="J70" s="70">
        <f>Tabulka2[[#This Row],[Hodnota dopadu - dostupnost]]*Tabulka2[[#This Row],[Hodnota zranitelnosti]]*Tabulka2[[#This Row],[Hodnota hrozby]]</f>
        <v>18</v>
      </c>
      <c r="K70" s="70" t="s">
        <v>235</v>
      </c>
      <c r="L70" s="70">
        <f>Tabulka2[[#This Row],[Hodnota dopadu - integrita]]*Tabulka2[[#This Row],[Hodnota zranitelnosti]]*Tabulka2[[#This Row],[Hodnota hrozby]]</f>
        <v>18</v>
      </c>
      <c r="M70" s="71" t="s">
        <v>559</v>
      </c>
      <c r="N70" s="71" t="s">
        <v>563</v>
      </c>
      <c r="O70" s="71" t="s">
        <v>563</v>
      </c>
      <c r="P70" s="74"/>
      <c r="Q70" s="72">
        <f>'Katalog podpůrných aktiv'!$G$2</f>
        <v>3</v>
      </c>
      <c r="R70" s="72" t="s">
        <v>235</v>
      </c>
      <c r="S70" s="72">
        <f>'Katalog podpůrných aktiv'!$J$2</f>
        <v>3</v>
      </c>
      <c r="T70" s="75">
        <v>3</v>
      </c>
      <c r="U70" s="72">
        <v>2</v>
      </c>
      <c r="V70" s="70">
        <f>Tabulka2[[#This Row],[Hodnota dopadu - dostupnost (A)]]*Tabulka2[[#This Row],[Hodnota zranitelnosti (A)]]*Tabulka2[[#This Row],[Hodnota hrozby (A)]]</f>
        <v>18</v>
      </c>
      <c r="W70" s="70" t="s">
        <v>235</v>
      </c>
      <c r="X70" s="70">
        <f>Tabulka2[[#This Row],[Hodnota dopadu - integrita (A)]]*Tabulka2[[#This Row],[Hodnota zranitelnosti (A)]]*Tabulka2[[#This Row],[Hodnota hrozby (A)]]</f>
        <v>18</v>
      </c>
      <c r="Y70" s="76" t="s">
        <v>559</v>
      </c>
      <c r="Z70" s="76" t="s">
        <v>563</v>
      </c>
      <c r="AA70" s="77"/>
      <c r="AB70" s="72">
        <f>'Katalog podpůrných aktiv'!$G$2</f>
        <v>3</v>
      </c>
      <c r="AC70" s="72" t="s">
        <v>235</v>
      </c>
      <c r="AD70" s="72">
        <f>'Katalog podpůrných aktiv'!$J$2</f>
        <v>3</v>
      </c>
      <c r="AE70" s="75">
        <v>3</v>
      </c>
      <c r="AF70" s="72">
        <v>2</v>
      </c>
      <c r="AG70" s="70">
        <f>Tabulka2[[#This Row],[Hodnota dopadu - dostupnost (B)]]*Tabulka2[[#This Row],[Hodnota zranitelnosti (B)]]*Tabulka2[[#This Row],[Hodnota hrozby (B)]]</f>
        <v>18</v>
      </c>
      <c r="AH70" s="70" t="s">
        <v>235</v>
      </c>
      <c r="AI70" s="70">
        <f>Tabulka2[[#This Row],[Hodnota dopadu - integrita (B)]]*Tabulka2[[#This Row],[Hodnota zranitelnosti (B)]]*Tabulka2[[#This Row],[Hodnota hrozby (B)]]</f>
        <v>18</v>
      </c>
      <c r="AJ70" s="76" t="s">
        <v>559</v>
      </c>
      <c r="AK70" s="76" t="s">
        <v>563</v>
      </c>
    </row>
    <row r="71" spans="1:37" ht="60" x14ac:dyDescent="0.25">
      <c r="A71" s="70" t="s">
        <v>221</v>
      </c>
      <c r="B71" s="71" t="s">
        <v>556</v>
      </c>
      <c r="C71" s="72">
        <f>'Katalog podpůrných aktiv'!$G$2</f>
        <v>3</v>
      </c>
      <c r="D71" s="72">
        <f>'Katalog podpůrných aktiv'!$I$2</f>
        <v>2</v>
      </c>
      <c r="E71" s="72">
        <f>'Katalog podpůrných aktiv'!$J$2</f>
        <v>3</v>
      </c>
      <c r="F71" s="71" t="s">
        <v>337</v>
      </c>
      <c r="G71" s="72">
        <v>3</v>
      </c>
      <c r="H71" s="81" t="s">
        <v>346</v>
      </c>
      <c r="I71" s="79">
        <v>4</v>
      </c>
      <c r="J71" s="70">
        <f>Tabulka2[[#This Row],[Hodnota dopadu - dostupnost]]*Tabulka2[[#This Row],[Hodnota zranitelnosti]]*Tabulka2[[#This Row],[Hodnota hrozby]]</f>
        <v>36</v>
      </c>
      <c r="K71" s="70">
        <f>Tabulka2[[#This Row],[Hodnota dopadu - důvěrnost]]*Tabulka2[[#This Row],[Hodnota zranitelnosti]]*Tabulka2[[#This Row],[Hodnota hrozby]]</f>
        <v>24</v>
      </c>
      <c r="L71" s="70">
        <f>Tabulka2[[#This Row],[Hodnota dopadu - integrita]]*Tabulka2[[#This Row],[Hodnota zranitelnosti]]*Tabulka2[[#This Row],[Hodnota hrozby]]</f>
        <v>36</v>
      </c>
      <c r="M71" s="71" t="s">
        <v>560</v>
      </c>
      <c r="N71" s="71" t="s">
        <v>563</v>
      </c>
      <c r="O71" s="71" t="s">
        <v>579</v>
      </c>
      <c r="P71" s="74"/>
      <c r="Q71" s="72">
        <f>'Katalog podpůrných aktiv'!$G$2</f>
        <v>3</v>
      </c>
      <c r="R71" s="72">
        <f>'Katalog podpůrných aktiv'!$I$2</f>
        <v>2</v>
      </c>
      <c r="S71" s="72">
        <f>'Katalog podpůrných aktiv'!$J$2</f>
        <v>3</v>
      </c>
      <c r="T71" s="75">
        <v>3</v>
      </c>
      <c r="U71" s="79">
        <v>4</v>
      </c>
      <c r="V71" s="70">
        <f>Tabulka2[[#This Row],[Hodnota dopadu - dostupnost (A)]]*Tabulka2[[#This Row],[Hodnota zranitelnosti (A)]]*Tabulka2[[#This Row],[Hodnota hrozby (A)]]</f>
        <v>36</v>
      </c>
      <c r="W71" s="70">
        <f>Tabulka2[[#This Row],[Hodnota dopadu - důvěrnost (A)]]*Tabulka2[[#This Row],[Hodnota zranitelnosti (A)]]*Tabulka2[[#This Row],[Hodnota hrozby (A)]]</f>
        <v>24</v>
      </c>
      <c r="X71" s="70">
        <f>Tabulka2[[#This Row],[Hodnota dopadu - integrita (A)]]*Tabulka2[[#This Row],[Hodnota zranitelnosti (A)]]*Tabulka2[[#This Row],[Hodnota hrozby (A)]]</f>
        <v>36</v>
      </c>
      <c r="Y71" s="71" t="s">
        <v>560</v>
      </c>
      <c r="Z71" s="76" t="s">
        <v>595</v>
      </c>
      <c r="AA71" s="77"/>
      <c r="AB71" s="72">
        <f>'Katalog podpůrných aktiv'!$G$2</f>
        <v>3</v>
      </c>
      <c r="AC71" s="72">
        <f>'Katalog podpůrných aktiv'!$I$2</f>
        <v>2</v>
      </c>
      <c r="AD71" s="72">
        <f>'Katalog podpůrných aktiv'!$J$2</f>
        <v>3</v>
      </c>
      <c r="AE71" s="75">
        <v>3</v>
      </c>
      <c r="AF71" s="72">
        <v>2</v>
      </c>
      <c r="AG71" s="70">
        <f>Tabulka2[[#This Row],[Hodnota dopadu - dostupnost (B)]]*Tabulka2[[#This Row],[Hodnota zranitelnosti (B)]]*Tabulka2[[#This Row],[Hodnota hrozby (B)]]</f>
        <v>18</v>
      </c>
      <c r="AH71" s="70">
        <f>Tabulka2[[#This Row],[Hodnota dopadu - důvěrnost (B)]]*Tabulka2[[#This Row],[Hodnota zranitelnosti (B)]]*Tabulka2[[#This Row],[Hodnota hrozby (B)]]</f>
        <v>12</v>
      </c>
      <c r="AI71" s="70">
        <f>Tabulka2[[#This Row],[Hodnota dopadu - integrita (B)]]*Tabulka2[[#This Row],[Hodnota zranitelnosti (B)]]*Tabulka2[[#This Row],[Hodnota hrozby (B)]]</f>
        <v>18</v>
      </c>
      <c r="AJ71" s="76" t="s">
        <v>559</v>
      </c>
      <c r="AK71" s="80"/>
    </row>
    <row r="72" spans="1:37" ht="45" x14ac:dyDescent="0.25">
      <c r="A72" s="70" t="s">
        <v>222</v>
      </c>
      <c r="B72" s="71" t="s">
        <v>556</v>
      </c>
      <c r="C72" s="72">
        <f>'Katalog podpůrných aktiv'!$G$2</f>
        <v>3</v>
      </c>
      <c r="D72" s="72">
        <f>'Katalog podpůrných aktiv'!$I$2</f>
        <v>2</v>
      </c>
      <c r="E72" s="72">
        <f>'Katalog podpůrných aktiv'!$J$2</f>
        <v>3</v>
      </c>
      <c r="F72" s="71" t="s">
        <v>337</v>
      </c>
      <c r="G72" s="72">
        <v>3</v>
      </c>
      <c r="H72" s="71" t="s">
        <v>354</v>
      </c>
      <c r="I72" s="72">
        <v>1</v>
      </c>
      <c r="J72" s="70">
        <f>Tabulka2[[#This Row],[Hodnota dopadu - dostupnost]]*Tabulka2[[#This Row],[Hodnota zranitelnosti]]*Tabulka2[[#This Row],[Hodnota hrozby]]</f>
        <v>9</v>
      </c>
      <c r="K72" s="70">
        <f>Tabulka2[[#This Row],[Hodnota dopadu - důvěrnost]]*Tabulka2[[#This Row],[Hodnota zranitelnosti]]*Tabulka2[[#This Row],[Hodnota hrozby]]</f>
        <v>6</v>
      </c>
      <c r="L72" s="70">
        <f>Tabulka2[[#This Row],[Hodnota dopadu - integrita]]*Tabulka2[[#This Row],[Hodnota zranitelnosti]]*Tabulka2[[#This Row],[Hodnota hrozby]]</f>
        <v>9</v>
      </c>
      <c r="M72" s="71" t="s">
        <v>558</v>
      </c>
      <c r="N72" s="71" t="s">
        <v>563</v>
      </c>
      <c r="O72" s="71" t="s">
        <v>563</v>
      </c>
      <c r="P72" s="74"/>
      <c r="Q72" s="72">
        <f>'Katalog podpůrných aktiv'!$G$2</f>
        <v>3</v>
      </c>
      <c r="R72" s="72">
        <f>'Katalog podpůrných aktiv'!$I$2</f>
        <v>2</v>
      </c>
      <c r="S72" s="72">
        <f>'Katalog podpůrných aktiv'!$J$2</f>
        <v>3</v>
      </c>
      <c r="T72" s="75">
        <v>3</v>
      </c>
      <c r="U72" s="72">
        <v>1</v>
      </c>
      <c r="V72" s="70">
        <f>Tabulka2[[#This Row],[Hodnota dopadu - dostupnost (A)]]*Tabulka2[[#This Row],[Hodnota zranitelnosti (A)]]*Tabulka2[[#This Row],[Hodnota hrozby (A)]]</f>
        <v>9</v>
      </c>
      <c r="W72" s="70">
        <f>Tabulka2[[#This Row],[Hodnota dopadu - důvěrnost (A)]]*Tabulka2[[#This Row],[Hodnota zranitelnosti (A)]]*Tabulka2[[#This Row],[Hodnota hrozby (A)]]</f>
        <v>6</v>
      </c>
      <c r="X72" s="70">
        <f>Tabulka2[[#This Row],[Hodnota dopadu - integrita (A)]]*Tabulka2[[#This Row],[Hodnota zranitelnosti (A)]]*Tabulka2[[#This Row],[Hodnota hrozby (A)]]</f>
        <v>9</v>
      </c>
      <c r="Y72" s="76" t="s">
        <v>558</v>
      </c>
      <c r="Z72" s="76" t="s">
        <v>563</v>
      </c>
      <c r="AA72" s="77"/>
      <c r="AB72" s="72">
        <f>'Katalog podpůrných aktiv'!$G$2</f>
        <v>3</v>
      </c>
      <c r="AC72" s="72">
        <f>'Katalog podpůrných aktiv'!$I$2</f>
        <v>2</v>
      </c>
      <c r="AD72" s="72">
        <f>'Katalog podpůrných aktiv'!$J$2</f>
        <v>3</v>
      </c>
      <c r="AE72" s="75">
        <v>3</v>
      </c>
      <c r="AF72" s="72">
        <v>1</v>
      </c>
      <c r="AG72" s="70">
        <f>Tabulka2[[#This Row],[Hodnota dopadu - dostupnost (B)]]*Tabulka2[[#This Row],[Hodnota zranitelnosti (B)]]*Tabulka2[[#This Row],[Hodnota hrozby (B)]]</f>
        <v>9</v>
      </c>
      <c r="AH72" s="70">
        <f>Tabulka2[[#This Row],[Hodnota dopadu - důvěrnost (B)]]*Tabulka2[[#This Row],[Hodnota zranitelnosti (B)]]*Tabulka2[[#This Row],[Hodnota hrozby (B)]]</f>
        <v>6</v>
      </c>
      <c r="AI72" s="70">
        <f>Tabulka2[[#This Row],[Hodnota dopadu - integrita (B)]]*Tabulka2[[#This Row],[Hodnota zranitelnosti (B)]]*Tabulka2[[#This Row],[Hodnota hrozby (B)]]</f>
        <v>9</v>
      </c>
      <c r="AJ72" s="76" t="s">
        <v>558</v>
      </c>
      <c r="AK72" s="76" t="s">
        <v>563</v>
      </c>
    </row>
    <row r="73" spans="1:37" ht="45" x14ac:dyDescent="0.25">
      <c r="A73" s="70" t="s">
        <v>223</v>
      </c>
      <c r="B73" s="71" t="s">
        <v>556</v>
      </c>
      <c r="C73" s="72">
        <f>'Katalog podpůrných aktiv'!$G$2</f>
        <v>3</v>
      </c>
      <c r="D73" s="72" t="s">
        <v>235</v>
      </c>
      <c r="E73" s="72">
        <f>'Katalog podpůrných aktiv'!$J$2</f>
        <v>3</v>
      </c>
      <c r="F73" s="71" t="s">
        <v>337</v>
      </c>
      <c r="G73" s="72">
        <v>3</v>
      </c>
      <c r="H73" s="73" t="s">
        <v>358</v>
      </c>
      <c r="I73" s="72">
        <v>2</v>
      </c>
      <c r="J73" s="70">
        <f>Tabulka2[[#This Row],[Hodnota dopadu - dostupnost]]*Tabulka2[[#This Row],[Hodnota zranitelnosti]]*Tabulka2[[#This Row],[Hodnota hrozby]]</f>
        <v>18</v>
      </c>
      <c r="K73" s="70" t="s">
        <v>235</v>
      </c>
      <c r="L73" s="70">
        <f>Tabulka2[[#This Row],[Hodnota dopadu - integrita]]*Tabulka2[[#This Row],[Hodnota zranitelnosti]]*Tabulka2[[#This Row],[Hodnota hrozby]]</f>
        <v>18</v>
      </c>
      <c r="M73" s="71" t="s">
        <v>559</v>
      </c>
      <c r="N73" s="71" t="s">
        <v>563</v>
      </c>
      <c r="O73" s="71" t="s">
        <v>563</v>
      </c>
      <c r="P73" s="74"/>
      <c r="Q73" s="72">
        <f>'Katalog podpůrných aktiv'!$G$2</f>
        <v>3</v>
      </c>
      <c r="R73" s="72" t="s">
        <v>235</v>
      </c>
      <c r="S73" s="72">
        <f>'Katalog podpůrných aktiv'!$J$2</f>
        <v>3</v>
      </c>
      <c r="T73" s="75">
        <v>3</v>
      </c>
      <c r="U73" s="72">
        <v>2</v>
      </c>
      <c r="V73" s="70">
        <f>Tabulka2[[#This Row],[Hodnota dopadu - dostupnost (A)]]*Tabulka2[[#This Row],[Hodnota zranitelnosti (A)]]*Tabulka2[[#This Row],[Hodnota hrozby (A)]]</f>
        <v>18</v>
      </c>
      <c r="W73" s="70" t="s">
        <v>235</v>
      </c>
      <c r="X73" s="70">
        <f>Tabulka2[[#This Row],[Hodnota dopadu - integrita (A)]]*Tabulka2[[#This Row],[Hodnota zranitelnosti (A)]]*Tabulka2[[#This Row],[Hodnota hrozby (A)]]</f>
        <v>18</v>
      </c>
      <c r="Y73" s="76" t="s">
        <v>559</v>
      </c>
      <c r="Z73" s="76" t="s">
        <v>563</v>
      </c>
      <c r="AA73" s="77"/>
      <c r="AB73" s="72">
        <f>'Katalog podpůrných aktiv'!$G$2</f>
        <v>3</v>
      </c>
      <c r="AC73" s="72" t="s">
        <v>235</v>
      </c>
      <c r="AD73" s="72">
        <f>'Katalog podpůrných aktiv'!$J$2</f>
        <v>3</v>
      </c>
      <c r="AE73" s="75">
        <v>3</v>
      </c>
      <c r="AF73" s="72">
        <v>2</v>
      </c>
      <c r="AG73" s="70">
        <f>Tabulka2[[#This Row],[Hodnota dopadu - dostupnost (B)]]*Tabulka2[[#This Row],[Hodnota zranitelnosti (B)]]*Tabulka2[[#This Row],[Hodnota hrozby (B)]]</f>
        <v>18</v>
      </c>
      <c r="AH73" s="70" t="s">
        <v>235</v>
      </c>
      <c r="AI73" s="70">
        <f>Tabulka2[[#This Row],[Hodnota dopadu - integrita (B)]]*Tabulka2[[#This Row],[Hodnota zranitelnosti (B)]]*Tabulka2[[#This Row],[Hodnota hrozby (B)]]</f>
        <v>18</v>
      </c>
      <c r="AJ73" s="76" t="s">
        <v>559</v>
      </c>
      <c r="AK73" s="76" t="s">
        <v>563</v>
      </c>
    </row>
    <row r="74" spans="1:37" ht="60" x14ac:dyDescent="0.25">
      <c r="A74" s="70" t="s">
        <v>224</v>
      </c>
      <c r="B74" s="71" t="s">
        <v>556</v>
      </c>
      <c r="C74" s="72">
        <f>'Katalog podpůrných aktiv'!$G$2</f>
        <v>3</v>
      </c>
      <c r="D74" s="72">
        <f>'Katalog podpůrných aktiv'!$I$2</f>
        <v>2</v>
      </c>
      <c r="E74" s="72">
        <f>'Katalog podpůrných aktiv'!$J$2</f>
        <v>3</v>
      </c>
      <c r="F74" s="71" t="s">
        <v>337</v>
      </c>
      <c r="G74" s="72">
        <v>3</v>
      </c>
      <c r="H74" s="78" t="s">
        <v>356</v>
      </c>
      <c r="I74" s="79">
        <v>4</v>
      </c>
      <c r="J74" s="70">
        <f>Tabulka2[[#This Row],[Hodnota dopadu - dostupnost]]*Tabulka2[[#This Row],[Hodnota zranitelnosti]]*Tabulka2[[#This Row],[Hodnota hrozby]]</f>
        <v>36</v>
      </c>
      <c r="K74" s="70">
        <f>Tabulka2[[#This Row],[Hodnota dopadu - důvěrnost]]*Tabulka2[[#This Row],[Hodnota zranitelnosti]]*Tabulka2[[#This Row],[Hodnota hrozby]]</f>
        <v>24</v>
      </c>
      <c r="L74" s="70">
        <f>Tabulka2[[#This Row],[Hodnota dopadu - integrita]]*Tabulka2[[#This Row],[Hodnota zranitelnosti]]*Tabulka2[[#This Row],[Hodnota hrozby]]</f>
        <v>36</v>
      </c>
      <c r="M74" s="71" t="s">
        <v>560</v>
      </c>
      <c r="N74" s="71" t="s">
        <v>563</v>
      </c>
      <c r="O74" s="71" t="s">
        <v>580</v>
      </c>
      <c r="P74" s="74"/>
      <c r="Q74" s="72">
        <f>'Katalog podpůrných aktiv'!$G$2</f>
        <v>3</v>
      </c>
      <c r="R74" s="72">
        <f>'Katalog podpůrných aktiv'!$I$2</f>
        <v>2</v>
      </c>
      <c r="S74" s="72">
        <f>'Katalog podpůrných aktiv'!$J$2</f>
        <v>3</v>
      </c>
      <c r="T74" s="75">
        <v>3</v>
      </c>
      <c r="U74" s="79">
        <v>4</v>
      </c>
      <c r="V74" s="70">
        <f>Tabulka2[[#This Row],[Hodnota dopadu - dostupnost (A)]]*Tabulka2[[#This Row],[Hodnota zranitelnosti (A)]]*Tabulka2[[#This Row],[Hodnota hrozby (A)]]</f>
        <v>36</v>
      </c>
      <c r="W74" s="70">
        <f>Tabulka2[[#This Row],[Hodnota dopadu - důvěrnost (A)]]*Tabulka2[[#This Row],[Hodnota zranitelnosti (A)]]*Tabulka2[[#This Row],[Hodnota hrozby (A)]]</f>
        <v>24</v>
      </c>
      <c r="X74" s="70">
        <f>Tabulka2[[#This Row],[Hodnota dopadu - integrita (A)]]*Tabulka2[[#This Row],[Hodnota zranitelnosti (A)]]*Tabulka2[[#This Row],[Hodnota hrozby (A)]]</f>
        <v>36</v>
      </c>
      <c r="Y74" s="76" t="s">
        <v>560</v>
      </c>
      <c r="Z74" s="76" t="s">
        <v>595</v>
      </c>
      <c r="AA74" s="77"/>
      <c r="AB74" s="72">
        <f>'Katalog podpůrných aktiv'!$G$2</f>
        <v>3</v>
      </c>
      <c r="AC74" s="72">
        <f>'Katalog podpůrných aktiv'!$I$2</f>
        <v>2</v>
      </c>
      <c r="AD74" s="72">
        <f>'Katalog podpůrných aktiv'!$J$2</f>
        <v>3</v>
      </c>
      <c r="AE74" s="75">
        <v>3</v>
      </c>
      <c r="AF74" s="72">
        <v>2</v>
      </c>
      <c r="AG74" s="70">
        <f>Tabulka2[[#This Row],[Hodnota dopadu - dostupnost (B)]]*Tabulka2[[#This Row],[Hodnota zranitelnosti (B)]]*Tabulka2[[#This Row],[Hodnota hrozby (B)]]</f>
        <v>18</v>
      </c>
      <c r="AH74" s="70">
        <f>Tabulka2[[#This Row],[Hodnota dopadu - důvěrnost (B)]]*Tabulka2[[#This Row],[Hodnota zranitelnosti (B)]]*Tabulka2[[#This Row],[Hodnota hrozby (B)]]</f>
        <v>12</v>
      </c>
      <c r="AI74" s="70">
        <f>Tabulka2[[#This Row],[Hodnota dopadu - integrita (B)]]*Tabulka2[[#This Row],[Hodnota zranitelnosti (B)]]*Tabulka2[[#This Row],[Hodnota hrozby (B)]]</f>
        <v>18</v>
      </c>
      <c r="AJ74" s="76" t="s">
        <v>559</v>
      </c>
      <c r="AK74" s="80" t="s">
        <v>563</v>
      </c>
    </row>
    <row r="75" spans="1:37" ht="60" x14ac:dyDescent="0.25">
      <c r="A75" s="70" t="s">
        <v>225</v>
      </c>
      <c r="B75" s="71" t="s">
        <v>556</v>
      </c>
      <c r="C75" s="72">
        <f>'Katalog podpůrných aktiv'!$G$2</f>
        <v>3</v>
      </c>
      <c r="D75" s="72">
        <f>'Katalog podpůrných aktiv'!$I$2</f>
        <v>2</v>
      </c>
      <c r="E75" s="72" t="s">
        <v>235</v>
      </c>
      <c r="F75" s="71" t="s">
        <v>337</v>
      </c>
      <c r="G75" s="72">
        <v>3</v>
      </c>
      <c r="H75" s="81" t="s">
        <v>398</v>
      </c>
      <c r="I75" s="79">
        <v>4</v>
      </c>
      <c r="J75" s="70">
        <f>Tabulka2[[#This Row],[Hodnota dopadu - dostupnost]]*Tabulka2[[#This Row],[Hodnota zranitelnosti]]*Tabulka2[[#This Row],[Hodnota hrozby]]</f>
        <v>36</v>
      </c>
      <c r="K75" s="70">
        <f>Tabulka2[[#This Row],[Hodnota dopadu - důvěrnost]]*Tabulka2[[#This Row],[Hodnota zranitelnosti]]*Tabulka2[[#This Row],[Hodnota hrozby]]</f>
        <v>24</v>
      </c>
      <c r="L75" s="70" t="s">
        <v>235</v>
      </c>
      <c r="M75" s="71" t="s">
        <v>560</v>
      </c>
      <c r="N75" s="71" t="s">
        <v>563</v>
      </c>
      <c r="O75" s="71" t="s">
        <v>581</v>
      </c>
      <c r="P75" s="74"/>
      <c r="Q75" s="72">
        <f>'Katalog podpůrných aktiv'!$G$2</f>
        <v>3</v>
      </c>
      <c r="R75" s="72">
        <f>'Katalog podpůrných aktiv'!$I$2</f>
        <v>2</v>
      </c>
      <c r="S75" s="72" t="s">
        <v>235</v>
      </c>
      <c r="T75" s="75">
        <v>3</v>
      </c>
      <c r="U75" s="79">
        <v>4</v>
      </c>
      <c r="V75" s="70">
        <f>Tabulka2[[#This Row],[Hodnota dopadu - dostupnost (A)]]*Tabulka2[[#This Row],[Hodnota zranitelnosti (A)]]*Tabulka2[[#This Row],[Hodnota hrozby (A)]]</f>
        <v>36</v>
      </c>
      <c r="W75" s="70">
        <f>Tabulka2[[#This Row],[Hodnota dopadu - důvěrnost (A)]]*Tabulka2[[#This Row],[Hodnota zranitelnosti (A)]]*Tabulka2[[#This Row],[Hodnota hrozby (A)]]</f>
        <v>24</v>
      </c>
      <c r="X75" s="70" t="s">
        <v>235</v>
      </c>
      <c r="Y75" s="76" t="s">
        <v>560</v>
      </c>
      <c r="Z75" s="76" t="s">
        <v>595</v>
      </c>
      <c r="AA75" s="77"/>
      <c r="AB75" s="72">
        <f>'Katalog podpůrných aktiv'!$G$2</f>
        <v>3</v>
      </c>
      <c r="AC75" s="72">
        <f>'Katalog podpůrných aktiv'!$I$2</f>
        <v>2</v>
      </c>
      <c r="AD75" s="72" t="s">
        <v>235</v>
      </c>
      <c r="AE75" s="75">
        <v>3</v>
      </c>
      <c r="AF75" s="72">
        <v>2</v>
      </c>
      <c r="AG75" s="70">
        <f>Tabulka2[[#This Row],[Hodnota dopadu - dostupnost (B)]]*Tabulka2[[#This Row],[Hodnota zranitelnosti (B)]]*Tabulka2[[#This Row],[Hodnota hrozby (B)]]</f>
        <v>18</v>
      </c>
      <c r="AH75" s="70">
        <f>Tabulka2[[#This Row],[Hodnota dopadu - důvěrnost (B)]]*Tabulka2[[#This Row],[Hodnota zranitelnosti (B)]]*Tabulka2[[#This Row],[Hodnota hrozby (B)]]</f>
        <v>12</v>
      </c>
      <c r="AI75" s="70" t="s">
        <v>235</v>
      </c>
      <c r="AJ75" s="76" t="s">
        <v>559</v>
      </c>
      <c r="AK75" s="76" t="s">
        <v>563</v>
      </c>
    </row>
    <row r="76" spans="1:37" ht="45" x14ac:dyDescent="0.25">
      <c r="A76" s="70" t="s">
        <v>226</v>
      </c>
      <c r="B76" s="71" t="s">
        <v>556</v>
      </c>
      <c r="C76" s="72">
        <f>'Katalog podpůrných aktiv'!$G$2</f>
        <v>3</v>
      </c>
      <c r="D76" s="72">
        <f>'Katalog podpůrných aktiv'!$I$2</f>
        <v>2</v>
      </c>
      <c r="E76" s="72">
        <f>'Katalog podpůrných aktiv'!$J$2</f>
        <v>3</v>
      </c>
      <c r="F76" s="71" t="s">
        <v>337</v>
      </c>
      <c r="G76" s="72">
        <v>3</v>
      </c>
      <c r="H76" s="71" t="s">
        <v>349</v>
      </c>
      <c r="I76" s="72">
        <v>2</v>
      </c>
      <c r="J76" s="70">
        <f>Tabulka2[[#This Row],[Hodnota dopadu - dostupnost]]*Tabulka2[[#This Row],[Hodnota zranitelnosti]]*Tabulka2[[#This Row],[Hodnota hrozby]]</f>
        <v>18</v>
      </c>
      <c r="K76" s="70">
        <f>Tabulka2[[#This Row],[Hodnota dopadu - důvěrnost]]*Tabulka2[[#This Row],[Hodnota zranitelnosti]]*Tabulka2[[#This Row],[Hodnota hrozby]]</f>
        <v>12</v>
      </c>
      <c r="L76" s="70">
        <f>Tabulka2[[#This Row],[Hodnota dopadu - integrita]]*Tabulka2[[#This Row],[Hodnota zranitelnosti]]*Tabulka2[[#This Row],[Hodnota hrozby]]</f>
        <v>18</v>
      </c>
      <c r="M76" s="71" t="s">
        <v>559</v>
      </c>
      <c r="N76" s="71" t="s">
        <v>563</v>
      </c>
      <c r="O76" s="71" t="s">
        <v>563</v>
      </c>
      <c r="P76" s="74"/>
      <c r="Q76" s="72">
        <f>'Katalog podpůrných aktiv'!$G$2</f>
        <v>3</v>
      </c>
      <c r="R76" s="72">
        <f>'Katalog podpůrných aktiv'!$I$2</f>
        <v>2</v>
      </c>
      <c r="S76" s="72">
        <f>'Katalog podpůrných aktiv'!$J$2</f>
        <v>3</v>
      </c>
      <c r="T76" s="75">
        <v>3</v>
      </c>
      <c r="U76" s="72">
        <v>2</v>
      </c>
      <c r="V76" s="70">
        <f>Tabulka2[[#This Row],[Hodnota dopadu - dostupnost (A)]]*Tabulka2[[#This Row],[Hodnota zranitelnosti (A)]]*Tabulka2[[#This Row],[Hodnota hrozby (A)]]</f>
        <v>18</v>
      </c>
      <c r="W76" s="70">
        <f>Tabulka2[[#This Row],[Hodnota dopadu - důvěrnost (A)]]*Tabulka2[[#This Row],[Hodnota zranitelnosti (A)]]*Tabulka2[[#This Row],[Hodnota hrozby (A)]]</f>
        <v>12</v>
      </c>
      <c r="X76" s="70">
        <f>Tabulka2[[#This Row],[Hodnota dopadu - integrita (A)]]*Tabulka2[[#This Row],[Hodnota zranitelnosti (A)]]*Tabulka2[[#This Row],[Hodnota hrozby (A)]]</f>
        <v>18</v>
      </c>
      <c r="Y76" s="76" t="s">
        <v>559</v>
      </c>
      <c r="Z76" s="76" t="s">
        <v>563</v>
      </c>
      <c r="AA76" s="77"/>
      <c r="AB76" s="72">
        <f>'Katalog podpůrných aktiv'!$G$2</f>
        <v>3</v>
      </c>
      <c r="AC76" s="72">
        <f>'Katalog podpůrných aktiv'!$I$2</f>
        <v>2</v>
      </c>
      <c r="AD76" s="72">
        <f>'Katalog podpůrných aktiv'!$J$2</f>
        <v>3</v>
      </c>
      <c r="AE76" s="75">
        <v>3</v>
      </c>
      <c r="AF76" s="72">
        <v>2</v>
      </c>
      <c r="AG76" s="70">
        <f>Tabulka2[[#This Row],[Hodnota dopadu - dostupnost (B)]]*Tabulka2[[#This Row],[Hodnota zranitelnosti (B)]]*Tabulka2[[#This Row],[Hodnota hrozby (B)]]</f>
        <v>18</v>
      </c>
      <c r="AH76" s="70">
        <f>Tabulka2[[#This Row],[Hodnota dopadu - důvěrnost (B)]]*Tabulka2[[#This Row],[Hodnota zranitelnosti (B)]]*Tabulka2[[#This Row],[Hodnota hrozby (B)]]</f>
        <v>12</v>
      </c>
      <c r="AI76" s="70">
        <f>Tabulka2[[#This Row],[Hodnota dopadu - integrita (B)]]*Tabulka2[[#This Row],[Hodnota zranitelnosti (B)]]*Tabulka2[[#This Row],[Hodnota hrozby (B)]]</f>
        <v>18</v>
      </c>
      <c r="AJ76" s="76" t="s">
        <v>559</v>
      </c>
      <c r="AK76" s="76" t="s">
        <v>563</v>
      </c>
    </row>
    <row r="77" spans="1:37" ht="60" x14ac:dyDescent="0.25">
      <c r="A77" s="70" t="s">
        <v>227</v>
      </c>
      <c r="B77" s="71" t="s">
        <v>556</v>
      </c>
      <c r="C77" s="72">
        <f>'Katalog podpůrných aktiv'!$G$2</f>
        <v>3</v>
      </c>
      <c r="D77" s="72">
        <f>'Katalog podpůrných aktiv'!$I$2</f>
        <v>2</v>
      </c>
      <c r="E77" s="72">
        <f>'Katalog podpůrných aktiv'!$J$2</f>
        <v>3</v>
      </c>
      <c r="F77" s="71" t="s">
        <v>337</v>
      </c>
      <c r="G77" s="72">
        <v>3</v>
      </c>
      <c r="H77" s="81" t="s">
        <v>352</v>
      </c>
      <c r="I77" s="79">
        <v>4</v>
      </c>
      <c r="J77" s="70">
        <f>Tabulka2[[#This Row],[Hodnota dopadu - dostupnost]]*Tabulka2[[#This Row],[Hodnota zranitelnosti]]*Tabulka2[[#This Row],[Hodnota hrozby]]</f>
        <v>36</v>
      </c>
      <c r="K77" s="70">
        <f>Tabulka2[[#This Row],[Hodnota dopadu - důvěrnost]]*Tabulka2[[#This Row],[Hodnota zranitelnosti]]*Tabulka2[[#This Row],[Hodnota hrozby]]</f>
        <v>24</v>
      </c>
      <c r="L77" s="70">
        <f>Tabulka2[[#This Row],[Hodnota dopadu - integrita]]*Tabulka2[[#This Row],[Hodnota zranitelnosti]]*Tabulka2[[#This Row],[Hodnota hrozby]]</f>
        <v>36</v>
      </c>
      <c r="M77" s="71" t="s">
        <v>560</v>
      </c>
      <c r="N77" s="71" t="s">
        <v>563</v>
      </c>
      <c r="O77" s="71" t="s">
        <v>579</v>
      </c>
      <c r="P77" s="74"/>
      <c r="Q77" s="72">
        <f>'Katalog podpůrných aktiv'!$G$2</f>
        <v>3</v>
      </c>
      <c r="R77" s="72">
        <f>'Katalog podpůrných aktiv'!$I$2</f>
        <v>2</v>
      </c>
      <c r="S77" s="72">
        <f>'Katalog podpůrných aktiv'!$J$2</f>
        <v>3</v>
      </c>
      <c r="T77" s="75">
        <v>3</v>
      </c>
      <c r="U77" s="79">
        <v>4</v>
      </c>
      <c r="V77" s="70">
        <f>Tabulka2[[#This Row],[Hodnota dopadu - dostupnost (A)]]*Tabulka2[[#This Row],[Hodnota zranitelnosti (A)]]*Tabulka2[[#This Row],[Hodnota hrozby (A)]]</f>
        <v>36</v>
      </c>
      <c r="W77" s="70">
        <f>Tabulka2[[#This Row],[Hodnota dopadu - důvěrnost (A)]]*Tabulka2[[#This Row],[Hodnota zranitelnosti (A)]]*Tabulka2[[#This Row],[Hodnota hrozby (A)]]</f>
        <v>24</v>
      </c>
      <c r="X77" s="70">
        <f>Tabulka2[[#This Row],[Hodnota dopadu - integrita (A)]]*Tabulka2[[#This Row],[Hodnota zranitelnosti (A)]]*Tabulka2[[#This Row],[Hodnota hrozby (A)]]</f>
        <v>36</v>
      </c>
      <c r="Y77" s="71" t="s">
        <v>560</v>
      </c>
      <c r="Z77" s="71" t="s">
        <v>595</v>
      </c>
      <c r="AA77" s="77"/>
      <c r="AB77" s="72">
        <f>'Katalog podpůrných aktiv'!$G$2</f>
        <v>3</v>
      </c>
      <c r="AC77" s="72">
        <f>'Katalog podpůrných aktiv'!$I$2</f>
        <v>2</v>
      </c>
      <c r="AD77" s="72">
        <f>'Katalog podpůrných aktiv'!$J$2</f>
        <v>3</v>
      </c>
      <c r="AE77" s="75">
        <v>3</v>
      </c>
      <c r="AF77" s="72">
        <v>2</v>
      </c>
      <c r="AG77" s="70">
        <f>Tabulka2[[#This Row],[Hodnota dopadu - dostupnost (B)]]*Tabulka2[[#This Row],[Hodnota zranitelnosti (B)]]*Tabulka2[[#This Row],[Hodnota hrozby (B)]]</f>
        <v>18</v>
      </c>
      <c r="AH77" s="70">
        <f>Tabulka2[[#This Row],[Hodnota dopadu - důvěrnost (B)]]*Tabulka2[[#This Row],[Hodnota zranitelnosti (B)]]*Tabulka2[[#This Row],[Hodnota hrozby (B)]]</f>
        <v>12</v>
      </c>
      <c r="AI77" s="70">
        <f>Tabulka2[[#This Row],[Hodnota dopadu - integrita (B)]]*Tabulka2[[#This Row],[Hodnota zranitelnosti (B)]]*Tabulka2[[#This Row],[Hodnota hrozby (B)]]</f>
        <v>18</v>
      </c>
      <c r="AJ77" s="76" t="s">
        <v>559</v>
      </c>
      <c r="AK77" s="76" t="s">
        <v>563</v>
      </c>
    </row>
    <row r="78" spans="1:37" ht="75" x14ac:dyDescent="0.25">
      <c r="A78" s="70" t="s">
        <v>228</v>
      </c>
      <c r="B78" s="71" t="s">
        <v>556</v>
      </c>
      <c r="C78" s="72">
        <f>'Katalog podpůrných aktiv'!$G$2</f>
        <v>3</v>
      </c>
      <c r="D78" s="72" t="s">
        <v>235</v>
      </c>
      <c r="E78" s="72" t="s">
        <v>235</v>
      </c>
      <c r="F78" s="71" t="s">
        <v>337</v>
      </c>
      <c r="G78" s="72">
        <v>3</v>
      </c>
      <c r="H78" s="78" t="s">
        <v>351</v>
      </c>
      <c r="I78" s="79">
        <v>4</v>
      </c>
      <c r="J78" s="70">
        <f>Tabulka2[[#This Row],[Hodnota dopadu - dostupnost]]*Tabulka2[[#This Row],[Hodnota zranitelnosti]]*Tabulka2[[#This Row],[Hodnota hrozby]]</f>
        <v>36</v>
      </c>
      <c r="K78" s="70" t="s">
        <v>235</v>
      </c>
      <c r="L78" s="70" t="s">
        <v>235</v>
      </c>
      <c r="M78" s="71" t="s">
        <v>560</v>
      </c>
      <c r="N78" s="71" t="s">
        <v>563</v>
      </c>
      <c r="O78" s="71" t="s">
        <v>578</v>
      </c>
      <c r="P78" s="74"/>
      <c r="Q78" s="72">
        <f>'Katalog podpůrných aktiv'!$G$2</f>
        <v>3</v>
      </c>
      <c r="R78" s="72" t="s">
        <v>235</v>
      </c>
      <c r="S78" s="72" t="s">
        <v>235</v>
      </c>
      <c r="T78" s="75">
        <v>3</v>
      </c>
      <c r="U78" s="79">
        <v>4</v>
      </c>
      <c r="V78" s="70">
        <f>Tabulka2[[#This Row],[Hodnota dopadu - dostupnost (A)]]*Tabulka2[[#This Row],[Hodnota zranitelnosti (A)]]*Tabulka2[[#This Row],[Hodnota hrozby (A)]]</f>
        <v>36</v>
      </c>
      <c r="W78" s="70" t="s">
        <v>235</v>
      </c>
      <c r="X78" s="70" t="s">
        <v>235</v>
      </c>
      <c r="Y78" s="76" t="s">
        <v>560</v>
      </c>
      <c r="Z78" s="76" t="s">
        <v>595</v>
      </c>
      <c r="AA78" s="77"/>
      <c r="AB78" s="72">
        <f>'Katalog podpůrných aktiv'!$G$2</f>
        <v>3</v>
      </c>
      <c r="AC78" s="72" t="s">
        <v>235</v>
      </c>
      <c r="AD78" s="72" t="s">
        <v>235</v>
      </c>
      <c r="AE78" s="75">
        <v>3</v>
      </c>
      <c r="AF78" s="72">
        <v>2</v>
      </c>
      <c r="AG78" s="70">
        <f>Tabulka2[[#This Row],[Hodnota dopadu - dostupnost (B)]]*Tabulka2[[#This Row],[Hodnota zranitelnosti (B)]]*Tabulka2[[#This Row],[Hodnota hrozby (B)]]</f>
        <v>18</v>
      </c>
      <c r="AH78" s="70" t="s">
        <v>235</v>
      </c>
      <c r="AI78" s="70" t="s">
        <v>235</v>
      </c>
      <c r="AJ78" s="76" t="s">
        <v>559</v>
      </c>
      <c r="AK78" s="76" t="s">
        <v>563</v>
      </c>
    </row>
    <row r="79" spans="1:37" ht="60" x14ac:dyDescent="0.25">
      <c r="A79" s="70" t="s">
        <v>359</v>
      </c>
      <c r="B79" s="71" t="s">
        <v>556</v>
      </c>
      <c r="C79" s="72">
        <f>'Katalog podpůrných aktiv'!$G$2</f>
        <v>3</v>
      </c>
      <c r="D79" s="72">
        <f>'Katalog podpůrných aktiv'!$I$2</f>
        <v>2</v>
      </c>
      <c r="E79" s="72">
        <f>'Katalog podpůrných aktiv'!$J$2</f>
        <v>3</v>
      </c>
      <c r="F79" s="71" t="s">
        <v>337</v>
      </c>
      <c r="G79" s="72">
        <v>3</v>
      </c>
      <c r="H79" s="81" t="s">
        <v>347</v>
      </c>
      <c r="I79" s="79">
        <v>4</v>
      </c>
      <c r="J79" s="70">
        <f>Tabulka2[[#This Row],[Hodnota dopadu - dostupnost]]*Tabulka2[[#This Row],[Hodnota zranitelnosti]]*Tabulka2[[#This Row],[Hodnota hrozby]]</f>
        <v>36</v>
      </c>
      <c r="K79" s="70">
        <f>Tabulka2[[#This Row],[Hodnota dopadu - důvěrnost]]*Tabulka2[[#This Row],[Hodnota zranitelnosti]]*Tabulka2[[#This Row],[Hodnota hrozby]]</f>
        <v>24</v>
      </c>
      <c r="L79" s="70">
        <f>Tabulka2[[#This Row],[Hodnota dopadu - integrita]]*Tabulka2[[#This Row],[Hodnota zranitelnosti]]*Tabulka2[[#This Row],[Hodnota hrozby]]</f>
        <v>36</v>
      </c>
      <c r="M79" s="71" t="s">
        <v>560</v>
      </c>
      <c r="N79" s="71" t="s">
        <v>563</v>
      </c>
      <c r="O79" s="71" t="s">
        <v>581</v>
      </c>
      <c r="P79" s="74"/>
      <c r="Q79" s="72">
        <f>'Katalog podpůrných aktiv'!$G$2</f>
        <v>3</v>
      </c>
      <c r="R79" s="72">
        <f>'Katalog podpůrných aktiv'!$I$2</f>
        <v>2</v>
      </c>
      <c r="S79" s="72">
        <f>'Katalog podpůrných aktiv'!$J$2</f>
        <v>3</v>
      </c>
      <c r="T79" s="75">
        <v>3</v>
      </c>
      <c r="U79" s="79">
        <v>4</v>
      </c>
      <c r="V79" s="70">
        <f>Tabulka2[[#This Row],[Hodnota dopadu - dostupnost (A)]]*Tabulka2[[#This Row],[Hodnota zranitelnosti (A)]]*Tabulka2[[#This Row],[Hodnota hrozby (A)]]</f>
        <v>36</v>
      </c>
      <c r="W79" s="70">
        <f>Tabulka2[[#This Row],[Hodnota dopadu - důvěrnost (A)]]*Tabulka2[[#This Row],[Hodnota zranitelnosti (A)]]*Tabulka2[[#This Row],[Hodnota hrozby (A)]]</f>
        <v>24</v>
      </c>
      <c r="X79" s="70">
        <f>Tabulka2[[#This Row],[Hodnota dopadu - integrita (A)]]*Tabulka2[[#This Row],[Hodnota zranitelnosti (A)]]*Tabulka2[[#This Row],[Hodnota hrozby (A)]]</f>
        <v>36</v>
      </c>
      <c r="Y79" s="76" t="s">
        <v>560</v>
      </c>
      <c r="Z79" s="76" t="s">
        <v>595</v>
      </c>
      <c r="AA79" s="77"/>
      <c r="AB79" s="72">
        <f>'Katalog podpůrných aktiv'!$G$2</f>
        <v>3</v>
      </c>
      <c r="AC79" s="72">
        <f>'Katalog podpůrných aktiv'!$I$2</f>
        <v>2</v>
      </c>
      <c r="AD79" s="72">
        <f>'Katalog podpůrných aktiv'!$J$2</f>
        <v>3</v>
      </c>
      <c r="AE79" s="75">
        <v>3</v>
      </c>
      <c r="AF79" s="72">
        <v>2</v>
      </c>
      <c r="AG79" s="70">
        <f>Tabulka2[[#This Row],[Hodnota dopadu - dostupnost (B)]]*Tabulka2[[#This Row],[Hodnota zranitelnosti (B)]]*Tabulka2[[#This Row],[Hodnota hrozby (B)]]</f>
        <v>18</v>
      </c>
      <c r="AH79" s="70">
        <f>Tabulka2[[#This Row],[Hodnota dopadu - důvěrnost (B)]]*Tabulka2[[#This Row],[Hodnota zranitelnosti (B)]]*Tabulka2[[#This Row],[Hodnota hrozby (B)]]</f>
        <v>12</v>
      </c>
      <c r="AI79" s="70">
        <f>Tabulka2[[#This Row],[Hodnota dopadu - integrita (B)]]*Tabulka2[[#This Row],[Hodnota zranitelnosti (B)]]*Tabulka2[[#This Row],[Hodnota hrozby (B)]]</f>
        <v>18</v>
      </c>
      <c r="AJ79" s="76" t="s">
        <v>559</v>
      </c>
      <c r="AK79" s="76" t="s">
        <v>563</v>
      </c>
    </row>
    <row r="80" spans="1:37" ht="45" x14ac:dyDescent="0.25">
      <c r="A80" s="70" t="s">
        <v>360</v>
      </c>
      <c r="B80" s="71" t="s">
        <v>556</v>
      </c>
      <c r="C80" s="72" t="s">
        <v>235</v>
      </c>
      <c r="D80" s="72">
        <f>'Katalog podpůrných aktiv'!$I$2</f>
        <v>2</v>
      </c>
      <c r="E80" s="72" t="s">
        <v>235</v>
      </c>
      <c r="F80" s="71" t="s">
        <v>337</v>
      </c>
      <c r="G80" s="72">
        <v>3</v>
      </c>
      <c r="H80" s="78" t="s">
        <v>399</v>
      </c>
      <c r="I80" s="79">
        <v>4</v>
      </c>
      <c r="J80" s="70" t="s">
        <v>235</v>
      </c>
      <c r="K80" s="70">
        <f>Tabulka2[[#This Row],[Hodnota dopadu - důvěrnost]]*Tabulka2[[#This Row],[Hodnota zranitelnosti]]*Tabulka2[[#This Row],[Hodnota hrozby]]</f>
        <v>24</v>
      </c>
      <c r="L80" s="70" t="s">
        <v>235</v>
      </c>
      <c r="M80" s="71" t="s">
        <v>559</v>
      </c>
      <c r="N80" s="71" t="s">
        <v>563</v>
      </c>
      <c r="O80" s="71" t="s">
        <v>563</v>
      </c>
      <c r="P80" s="74"/>
      <c r="Q80" s="72" t="s">
        <v>235</v>
      </c>
      <c r="R80" s="72">
        <f>'Katalog podpůrných aktiv'!$I$2</f>
        <v>2</v>
      </c>
      <c r="S80" s="72" t="s">
        <v>235</v>
      </c>
      <c r="T80" s="75">
        <v>3</v>
      </c>
      <c r="U80" s="79">
        <v>4</v>
      </c>
      <c r="V80" s="70" t="s">
        <v>235</v>
      </c>
      <c r="W80" s="70">
        <f>Tabulka2[[#This Row],[Hodnota dopadu - důvěrnost (A)]]*Tabulka2[[#This Row],[Hodnota zranitelnosti (A)]]*Tabulka2[[#This Row],[Hodnota hrozby (A)]]</f>
        <v>24</v>
      </c>
      <c r="X80" s="70" t="s">
        <v>235</v>
      </c>
      <c r="Y80" s="76" t="s">
        <v>559</v>
      </c>
      <c r="Z80" s="76" t="s">
        <v>563</v>
      </c>
      <c r="AA80" s="77"/>
      <c r="AB80" s="72" t="s">
        <v>235</v>
      </c>
      <c r="AC80" s="72">
        <f>'Katalog podpůrných aktiv'!$I$2</f>
        <v>2</v>
      </c>
      <c r="AD80" s="72" t="s">
        <v>235</v>
      </c>
      <c r="AE80" s="75">
        <v>3</v>
      </c>
      <c r="AF80" s="72">
        <v>2</v>
      </c>
      <c r="AG80" s="70" t="s">
        <v>235</v>
      </c>
      <c r="AH80" s="70">
        <f>Tabulka2[[#This Row],[Hodnota dopadu - důvěrnost (B)]]*Tabulka2[[#This Row],[Hodnota zranitelnosti (B)]]*Tabulka2[[#This Row],[Hodnota hrozby (B)]]</f>
        <v>12</v>
      </c>
      <c r="AI80" s="70" t="s">
        <v>235</v>
      </c>
      <c r="AJ80" s="76" t="s">
        <v>558</v>
      </c>
      <c r="AK80" s="76" t="s">
        <v>563</v>
      </c>
    </row>
    <row r="81" spans="1:37" ht="60" x14ac:dyDescent="0.25">
      <c r="A81" s="70" t="s">
        <v>422</v>
      </c>
      <c r="B81" s="71" t="s">
        <v>556</v>
      </c>
      <c r="C81" s="72">
        <f>'Katalog podpůrných aktiv'!$G$2</f>
        <v>3</v>
      </c>
      <c r="D81" s="72">
        <f>'Katalog podpůrných aktiv'!$I$2</f>
        <v>2</v>
      </c>
      <c r="E81" s="72">
        <f>'Katalog podpůrných aktiv'!$J$2</f>
        <v>3</v>
      </c>
      <c r="F81" s="71" t="s">
        <v>343</v>
      </c>
      <c r="G81" s="72">
        <v>3</v>
      </c>
      <c r="H81" s="73" t="s">
        <v>355</v>
      </c>
      <c r="I81" s="72">
        <v>2</v>
      </c>
      <c r="J81" s="70">
        <f>Tabulka2[[#This Row],[Hodnota dopadu - dostupnost]]*Tabulka2[[#This Row],[Hodnota zranitelnosti]]*Tabulka2[[#This Row],[Hodnota hrozby]]</f>
        <v>18</v>
      </c>
      <c r="K81" s="70">
        <f>Tabulka2[[#This Row],[Hodnota dopadu - důvěrnost]]*Tabulka2[[#This Row],[Hodnota zranitelnosti]]*Tabulka2[[#This Row],[Hodnota hrozby]]</f>
        <v>12</v>
      </c>
      <c r="L81" s="70">
        <f>Tabulka2[[#This Row],[Hodnota dopadu - integrita]]*Tabulka2[[#This Row],[Hodnota zranitelnosti]]*Tabulka2[[#This Row],[Hodnota hrozby]]</f>
        <v>18</v>
      </c>
      <c r="M81" s="71" t="s">
        <v>559</v>
      </c>
      <c r="N81" s="71" t="s">
        <v>563</v>
      </c>
      <c r="O81" s="71" t="s">
        <v>563</v>
      </c>
      <c r="P81" s="74"/>
      <c r="Q81" s="72">
        <f>'Katalog podpůrných aktiv'!$G$2</f>
        <v>3</v>
      </c>
      <c r="R81" s="72">
        <f>'Katalog podpůrných aktiv'!$I$2</f>
        <v>2</v>
      </c>
      <c r="S81" s="72">
        <f>'Katalog podpůrných aktiv'!$J$2</f>
        <v>3</v>
      </c>
      <c r="T81" s="75">
        <v>3</v>
      </c>
      <c r="U81" s="72">
        <v>2</v>
      </c>
      <c r="V81" s="70">
        <f>Tabulka2[[#This Row],[Hodnota dopadu - dostupnost (A)]]*Tabulka2[[#This Row],[Hodnota zranitelnosti (A)]]*Tabulka2[[#This Row],[Hodnota hrozby (A)]]</f>
        <v>18</v>
      </c>
      <c r="W81" s="70">
        <f>Tabulka2[[#This Row],[Hodnota dopadu - důvěrnost (A)]]*Tabulka2[[#This Row],[Hodnota zranitelnosti (A)]]*Tabulka2[[#This Row],[Hodnota hrozby (A)]]</f>
        <v>12</v>
      </c>
      <c r="X81" s="70">
        <f>Tabulka2[[#This Row],[Hodnota dopadu - integrita (A)]]*Tabulka2[[#This Row],[Hodnota zranitelnosti (A)]]*Tabulka2[[#This Row],[Hodnota hrozby (A)]]</f>
        <v>18</v>
      </c>
      <c r="Y81" s="76" t="s">
        <v>559</v>
      </c>
      <c r="Z81" s="76" t="s">
        <v>563</v>
      </c>
      <c r="AA81" s="77"/>
      <c r="AB81" s="72">
        <f>'Katalog podpůrných aktiv'!$G$2</f>
        <v>3</v>
      </c>
      <c r="AC81" s="72">
        <f>'Katalog podpůrných aktiv'!$I$2</f>
        <v>2</v>
      </c>
      <c r="AD81" s="72">
        <f>'Katalog podpůrných aktiv'!$J$2</f>
        <v>3</v>
      </c>
      <c r="AE81" s="75">
        <v>3</v>
      </c>
      <c r="AF81" s="72">
        <v>2</v>
      </c>
      <c r="AG81" s="70">
        <f>Tabulka2[[#This Row],[Hodnota dopadu - dostupnost (B)]]*Tabulka2[[#This Row],[Hodnota zranitelnosti (B)]]*Tabulka2[[#This Row],[Hodnota hrozby (B)]]</f>
        <v>18</v>
      </c>
      <c r="AH81" s="70">
        <f>Tabulka2[[#This Row],[Hodnota dopadu - důvěrnost (B)]]*Tabulka2[[#This Row],[Hodnota zranitelnosti (B)]]*Tabulka2[[#This Row],[Hodnota hrozby (B)]]</f>
        <v>12</v>
      </c>
      <c r="AI81" s="70">
        <f>Tabulka2[[#This Row],[Hodnota dopadu - integrita (B)]]*Tabulka2[[#This Row],[Hodnota zranitelnosti (B)]]*Tabulka2[[#This Row],[Hodnota hrozby (B)]]</f>
        <v>18</v>
      </c>
      <c r="AJ81" s="76" t="s">
        <v>559</v>
      </c>
      <c r="AK81" s="76" t="s">
        <v>563</v>
      </c>
    </row>
    <row r="82" spans="1:37" ht="45" x14ac:dyDescent="0.25">
      <c r="A82" s="70" t="s">
        <v>423</v>
      </c>
      <c r="B82" s="71" t="s">
        <v>556</v>
      </c>
      <c r="C82" s="72">
        <f>'Katalog podpůrných aktiv'!$G$2</f>
        <v>3</v>
      </c>
      <c r="D82" s="72" t="s">
        <v>235</v>
      </c>
      <c r="E82" s="72">
        <f>'Katalog podpůrných aktiv'!$J$2</f>
        <v>3</v>
      </c>
      <c r="F82" s="71" t="s">
        <v>343</v>
      </c>
      <c r="G82" s="79">
        <v>4</v>
      </c>
      <c r="H82" s="78" t="s">
        <v>345</v>
      </c>
      <c r="I82" s="79">
        <v>4</v>
      </c>
      <c r="J82" s="82">
        <f>Tabulka2[[#This Row],[Hodnota dopadu - dostupnost]]*Tabulka2[[#This Row],[Hodnota zranitelnosti]]*Tabulka2[[#This Row],[Hodnota hrozby]]</f>
        <v>48</v>
      </c>
      <c r="K82" s="70" t="s">
        <v>235</v>
      </c>
      <c r="L82" s="82">
        <f>Tabulka2[[#This Row],[Hodnota dopadu - integrita]]*Tabulka2[[#This Row],[Hodnota zranitelnosti]]*Tabulka2[[#This Row],[Hodnota hrozby]]</f>
        <v>48</v>
      </c>
      <c r="M82" s="71" t="s">
        <v>560</v>
      </c>
      <c r="N82" s="71" t="s">
        <v>563</v>
      </c>
      <c r="O82" s="71" t="s">
        <v>578</v>
      </c>
      <c r="P82" s="74"/>
      <c r="Q82" s="72">
        <f>'Katalog podpůrných aktiv'!$G$2</f>
        <v>3</v>
      </c>
      <c r="R82" s="72" t="s">
        <v>235</v>
      </c>
      <c r="S82" s="72">
        <f>'Katalog podpůrných aktiv'!$J$2</f>
        <v>3</v>
      </c>
      <c r="T82" s="75">
        <v>2</v>
      </c>
      <c r="U82" s="79">
        <v>4</v>
      </c>
      <c r="V82" s="70">
        <f>Tabulka2[[#This Row],[Hodnota dopadu - dostupnost (A)]]*Tabulka2[[#This Row],[Hodnota zranitelnosti (A)]]*Tabulka2[[#This Row],[Hodnota hrozby (A)]]</f>
        <v>24</v>
      </c>
      <c r="W82" s="70" t="s">
        <v>235</v>
      </c>
      <c r="X82" s="70">
        <f>Tabulka2[[#This Row],[Hodnota dopadu - integrita (A)]]*Tabulka2[[#This Row],[Hodnota zranitelnosti (A)]]*Tabulka2[[#This Row],[Hodnota hrozby (A)]]</f>
        <v>24</v>
      </c>
      <c r="Y82" s="71" t="s">
        <v>559</v>
      </c>
      <c r="Z82" s="76" t="s">
        <v>563</v>
      </c>
      <c r="AA82" s="77"/>
      <c r="AB82" s="72">
        <f>'Katalog podpůrných aktiv'!$G$2</f>
        <v>3</v>
      </c>
      <c r="AC82" s="72" t="s">
        <v>235</v>
      </c>
      <c r="AD82" s="72">
        <f>'Katalog podpůrných aktiv'!$J$2</f>
        <v>3</v>
      </c>
      <c r="AE82" s="75">
        <v>3</v>
      </c>
      <c r="AF82" s="72">
        <v>2</v>
      </c>
      <c r="AG82" s="70">
        <f>Tabulka2[[#This Row],[Hodnota dopadu - dostupnost (B)]]*Tabulka2[[#This Row],[Hodnota zranitelnosti (B)]]*Tabulka2[[#This Row],[Hodnota hrozby (B)]]</f>
        <v>18</v>
      </c>
      <c r="AH82" s="70" t="s">
        <v>235</v>
      </c>
      <c r="AI82" s="70">
        <f>Tabulka2[[#This Row],[Hodnota dopadu - integrita (B)]]*Tabulka2[[#This Row],[Hodnota zranitelnosti (B)]]*Tabulka2[[#This Row],[Hodnota hrozby (B)]]</f>
        <v>18</v>
      </c>
      <c r="AJ82" s="76" t="s">
        <v>559</v>
      </c>
      <c r="AK82" s="80" t="s">
        <v>563</v>
      </c>
    </row>
    <row r="83" spans="1:37" ht="15" x14ac:dyDescent="0.25">
      <c r="A83" s="70" t="s">
        <v>424</v>
      </c>
      <c r="B83" s="71" t="s">
        <v>556</v>
      </c>
      <c r="C83" s="72" t="s">
        <v>235</v>
      </c>
      <c r="D83" s="72">
        <f>'Katalog podpůrných aktiv'!$I$2</f>
        <v>2</v>
      </c>
      <c r="E83" s="72">
        <f>'Katalog podpůrných aktiv'!$J$2</f>
        <v>3</v>
      </c>
      <c r="F83" s="71" t="s">
        <v>343</v>
      </c>
      <c r="G83" s="72">
        <v>3</v>
      </c>
      <c r="H83" s="73" t="s">
        <v>353</v>
      </c>
      <c r="I83" s="72">
        <v>2</v>
      </c>
      <c r="J83" s="70" t="s">
        <v>235</v>
      </c>
      <c r="K83" s="70">
        <f>Tabulka2[[#This Row],[Hodnota dopadu - důvěrnost]]*Tabulka2[[#This Row],[Hodnota zranitelnosti]]*Tabulka2[[#This Row],[Hodnota hrozby]]</f>
        <v>12</v>
      </c>
      <c r="L83" s="70">
        <f>Tabulka2[[#This Row],[Hodnota dopadu - integrita]]*Tabulka2[[#This Row],[Hodnota zranitelnosti]]*Tabulka2[[#This Row],[Hodnota hrozby]]</f>
        <v>18</v>
      </c>
      <c r="M83" s="71" t="s">
        <v>559</v>
      </c>
      <c r="N83" s="71" t="s">
        <v>563</v>
      </c>
      <c r="O83" s="71" t="s">
        <v>563</v>
      </c>
      <c r="P83" s="74"/>
      <c r="Q83" s="72" t="s">
        <v>235</v>
      </c>
      <c r="R83" s="72">
        <f>'Katalog podpůrných aktiv'!$I$2</f>
        <v>2</v>
      </c>
      <c r="S83" s="72">
        <f>'Katalog podpůrných aktiv'!$J$2</f>
        <v>3</v>
      </c>
      <c r="T83" s="75">
        <v>3</v>
      </c>
      <c r="U83" s="72">
        <v>2</v>
      </c>
      <c r="V83" s="70" t="s">
        <v>235</v>
      </c>
      <c r="W83" s="70">
        <f>Tabulka2[[#This Row],[Hodnota dopadu - důvěrnost (A)]]*Tabulka2[[#This Row],[Hodnota zranitelnosti (A)]]*Tabulka2[[#This Row],[Hodnota hrozby (A)]]</f>
        <v>12</v>
      </c>
      <c r="X83" s="70">
        <f>Tabulka2[[#This Row],[Hodnota dopadu - integrita (A)]]*Tabulka2[[#This Row],[Hodnota zranitelnosti (A)]]*Tabulka2[[#This Row],[Hodnota hrozby (A)]]</f>
        <v>18</v>
      </c>
      <c r="Y83" s="76" t="s">
        <v>559</v>
      </c>
      <c r="Z83" s="76" t="s">
        <v>563</v>
      </c>
      <c r="AA83" s="77"/>
      <c r="AB83" s="72" t="s">
        <v>235</v>
      </c>
      <c r="AC83" s="72">
        <f>'Katalog podpůrných aktiv'!$I$2</f>
        <v>2</v>
      </c>
      <c r="AD83" s="72">
        <f>'Katalog podpůrných aktiv'!$J$2</f>
        <v>3</v>
      </c>
      <c r="AE83" s="75">
        <v>3</v>
      </c>
      <c r="AF83" s="72">
        <v>2</v>
      </c>
      <c r="AG83" s="70" t="s">
        <v>235</v>
      </c>
      <c r="AH83" s="70">
        <f>Tabulka2[[#This Row],[Hodnota dopadu - důvěrnost (B)]]*Tabulka2[[#This Row],[Hodnota zranitelnosti (B)]]*Tabulka2[[#This Row],[Hodnota hrozby (B)]]</f>
        <v>12</v>
      </c>
      <c r="AI83" s="70">
        <f>Tabulka2[[#This Row],[Hodnota dopadu - integrita (B)]]*Tabulka2[[#This Row],[Hodnota zranitelnosti (B)]]*Tabulka2[[#This Row],[Hodnota hrozby (B)]]</f>
        <v>18</v>
      </c>
      <c r="AJ83" s="76" t="s">
        <v>559</v>
      </c>
      <c r="AK83" s="76" t="s">
        <v>563</v>
      </c>
    </row>
    <row r="84" spans="1:37" ht="45" x14ac:dyDescent="0.25">
      <c r="A84" s="70" t="s">
        <v>425</v>
      </c>
      <c r="B84" s="71" t="s">
        <v>556</v>
      </c>
      <c r="C84" s="72">
        <f>'Katalog podpůrných aktiv'!$G$2</f>
        <v>3</v>
      </c>
      <c r="D84" s="72">
        <f>'Katalog podpůrných aktiv'!$I$2</f>
        <v>2</v>
      </c>
      <c r="E84" s="72">
        <f>'Katalog podpůrných aktiv'!$J$2</f>
        <v>3</v>
      </c>
      <c r="F84" s="71" t="s">
        <v>343</v>
      </c>
      <c r="G84" s="79">
        <v>4</v>
      </c>
      <c r="H84" s="78" t="s">
        <v>346</v>
      </c>
      <c r="I84" s="79">
        <v>4</v>
      </c>
      <c r="J84" s="82">
        <f>Tabulka2[[#This Row],[Hodnota dopadu - dostupnost]]*Tabulka2[[#This Row],[Hodnota zranitelnosti]]*Tabulka2[[#This Row],[Hodnota hrozby]]</f>
        <v>48</v>
      </c>
      <c r="K84" s="70">
        <f>Tabulka2[[#This Row],[Hodnota dopadu - důvěrnost]]*Tabulka2[[#This Row],[Hodnota zranitelnosti]]*Tabulka2[[#This Row],[Hodnota hrozby]]</f>
        <v>32</v>
      </c>
      <c r="L84" s="82">
        <f>Tabulka2[[#This Row],[Hodnota dopadu - integrita]]*Tabulka2[[#This Row],[Hodnota zranitelnosti]]*Tabulka2[[#This Row],[Hodnota hrozby]]</f>
        <v>48</v>
      </c>
      <c r="M84" s="71" t="s">
        <v>560</v>
      </c>
      <c r="N84" s="71" t="s">
        <v>563</v>
      </c>
      <c r="O84" s="71" t="s">
        <v>579</v>
      </c>
      <c r="P84" s="74"/>
      <c r="Q84" s="72">
        <f>'Katalog podpůrných aktiv'!$G$2</f>
        <v>3</v>
      </c>
      <c r="R84" s="72">
        <f>'Katalog podpůrných aktiv'!$I$2</f>
        <v>2</v>
      </c>
      <c r="S84" s="72">
        <f>'Katalog podpůrných aktiv'!$J$2</f>
        <v>3</v>
      </c>
      <c r="T84" s="75">
        <v>2</v>
      </c>
      <c r="U84" s="79">
        <v>4</v>
      </c>
      <c r="V84" s="70">
        <f>Tabulka2[[#This Row],[Hodnota dopadu - dostupnost (A)]]*Tabulka2[[#This Row],[Hodnota zranitelnosti (A)]]*Tabulka2[[#This Row],[Hodnota hrozby (A)]]</f>
        <v>24</v>
      </c>
      <c r="W84" s="70">
        <f>Tabulka2[[#This Row],[Hodnota dopadu - důvěrnost (A)]]*Tabulka2[[#This Row],[Hodnota zranitelnosti (A)]]*Tabulka2[[#This Row],[Hodnota hrozby (A)]]</f>
        <v>16</v>
      </c>
      <c r="X84" s="70">
        <f>Tabulka2[[#This Row],[Hodnota dopadu - integrita (A)]]*Tabulka2[[#This Row],[Hodnota zranitelnosti (A)]]*Tabulka2[[#This Row],[Hodnota hrozby (A)]]</f>
        <v>24</v>
      </c>
      <c r="Y84" s="71" t="s">
        <v>559</v>
      </c>
      <c r="Z84" s="76" t="s">
        <v>563</v>
      </c>
      <c r="AA84" s="77"/>
      <c r="AB84" s="72">
        <f>'Katalog podpůrných aktiv'!$G$2</f>
        <v>3</v>
      </c>
      <c r="AC84" s="72">
        <f>'Katalog podpůrných aktiv'!$I$2</f>
        <v>2</v>
      </c>
      <c r="AD84" s="72">
        <f>'Katalog podpůrných aktiv'!$J$2</f>
        <v>3</v>
      </c>
      <c r="AE84" s="75">
        <v>3</v>
      </c>
      <c r="AF84" s="72">
        <v>2</v>
      </c>
      <c r="AG84" s="70">
        <f>Tabulka2[[#This Row],[Hodnota dopadu - dostupnost (B)]]*Tabulka2[[#This Row],[Hodnota zranitelnosti (B)]]*Tabulka2[[#This Row],[Hodnota hrozby (B)]]</f>
        <v>18</v>
      </c>
      <c r="AH84" s="70">
        <f>Tabulka2[[#This Row],[Hodnota dopadu - důvěrnost (B)]]*Tabulka2[[#This Row],[Hodnota zranitelnosti (B)]]*Tabulka2[[#This Row],[Hodnota hrozby (B)]]</f>
        <v>12</v>
      </c>
      <c r="AI84" s="70">
        <f>Tabulka2[[#This Row],[Hodnota dopadu - integrita (B)]]*Tabulka2[[#This Row],[Hodnota zranitelnosti (B)]]*Tabulka2[[#This Row],[Hodnota hrozby (B)]]</f>
        <v>18</v>
      </c>
      <c r="AJ84" s="76" t="s">
        <v>559</v>
      </c>
      <c r="AK84" s="80"/>
    </row>
    <row r="85" spans="1:37" ht="15" x14ac:dyDescent="0.25">
      <c r="A85" s="70" t="s">
        <v>426</v>
      </c>
      <c r="B85" s="71" t="s">
        <v>556</v>
      </c>
      <c r="C85" s="72">
        <f>'Katalog podpůrných aktiv'!$G$2</f>
        <v>3</v>
      </c>
      <c r="D85" s="72">
        <f>'Katalog podpůrných aktiv'!$I$2</f>
        <v>2</v>
      </c>
      <c r="E85" s="72">
        <f>'Katalog podpůrných aktiv'!$J$2</f>
        <v>3</v>
      </c>
      <c r="F85" s="71" t="s">
        <v>343</v>
      </c>
      <c r="G85" s="72">
        <v>3</v>
      </c>
      <c r="H85" s="73" t="s">
        <v>354</v>
      </c>
      <c r="I85" s="72">
        <v>1</v>
      </c>
      <c r="J85" s="70">
        <f>Tabulka2[[#This Row],[Hodnota dopadu - dostupnost]]*Tabulka2[[#This Row],[Hodnota zranitelnosti]]*Tabulka2[[#This Row],[Hodnota hrozby]]</f>
        <v>9</v>
      </c>
      <c r="K85" s="70">
        <f>Tabulka2[[#This Row],[Hodnota dopadu - důvěrnost]]*Tabulka2[[#This Row],[Hodnota zranitelnosti]]*Tabulka2[[#This Row],[Hodnota hrozby]]</f>
        <v>6</v>
      </c>
      <c r="L85" s="70">
        <f>Tabulka2[[#This Row],[Hodnota dopadu - integrita]]*Tabulka2[[#This Row],[Hodnota zranitelnosti]]*Tabulka2[[#This Row],[Hodnota hrozby]]</f>
        <v>9</v>
      </c>
      <c r="M85" s="71" t="s">
        <v>558</v>
      </c>
      <c r="N85" s="71" t="s">
        <v>563</v>
      </c>
      <c r="O85" s="71" t="s">
        <v>563</v>
      </c>
      <c r="P85" s="74"/>
      <c r="Q85" s="72">
        <f>'Katalog podpůrných aktiv'!$G$2</f>
        <v>3</v>
      </c>
      <c r="R85" s="72">
        <f>'Katalog podpůrných aktiv'!$I$2</f>
        <v>2</v>
      </c>
      <c r="S85" s="72">
        <f>'Katalog podpůrných aktiv'!$J$2</f>
        <v>3</v>
      </c>
      <c r="T85" s="75">
        <v>3</v>
      </c>
      <c r="U85" s="72">
        <v>1</v>
      </c>
      <c r="V85" s="70">
        <f>Tabulka2[[#This Row],[Hodnota dopadu - dostupnost (A)]]*Tabulka2[[#This Row],[Hodnota zranitelnosti (A)]]*Tabulka2[[#This Row],[Hodnota hrozby (A)]]</f>
        <v>9</v>
      </c>
      <c r="W85" s="70">
        <f>Tabulka2[[#This Row],[Hodnota dopadu - důvěrnost (A)]]*Tabulka2[[#This Row],[Hodnota zranitelnosti (A)]]*Tabulka2[[#This Row],[Hodnota hrozby (A)]]</f>
        <v>6</v>
      </c>
      <c r="X85" s="70">
        <f>Tabulka2[[#This Row],[Hodnota dopadu - integrita (A)]]*Tabulka2[[#This Row],[Hodnota zranitelnosti (A)]]*Tabulka2[[#This Row],[Hodnota hrozby (A)]]</f>
        <v>9</v>
      </c>
      <c r="Y85" s="76" t="s">
        <v>558</v>
      </c>
      <c r="Z85" s="76" t="s">
        <v>563</v>
      </c>
      <c r="AA85" s="77"/>
      <c r="AB85" s="72">
        <f>'Katalog podpůrných aktiv'!$G$2</f>
        <v>3</v>
      </c>
      <c r="AC85" s="72">
        <f>'Katalog podpůrných aktiv'!$I$2</f>
        <v>2</v>
      </c>
      <c r="AD85" s="72">
        <f>'Katalog podpůrných aktiv'!$J$2</f>
        <v>3</v>
      </c>
      <c r="AE85" s="75">
        <v>3</v>
      </c>
      <c r="AF85" s="72">
        <v>1</v>
      </c>
      <c r="AG85" s="70">
        <f>Tabulka2[[#This Row],[Hodnota dopadu - dostupnost (B)]]*Tabulka2[[#This Row],[Hodnota zranitelnosti (B)]]*Tabulka2[[#This Row],[Hodnota hrozby (B)]]</f>
        <v>9</v>
      </c>
      <c r="AH85" s="70">
        <f>Tabulka2[[#This Row],[Hodnota dopadu - důvěrnost (B)]]*Tabulka2[[#This Row],[Hodnota zranitelnosti (B)]]*Tabulka2[[#This Row],[Hodnota hrozby (B)]]</f>
        <v>6</v>
      </c>
      <c r="AI85" s="70">
        <f>Tabulka2[[#This Row],[Hodnota dopadu - integrita (B)]]*Tabulka2[[#This Row],[Hodnota zranitelnosti (B)]]*Tabulka2[[#This Row],[Hodnota hrozby (B)]]</f>
        <v>9</v>
      </c>
      <c r="AJ85" s="76" t="s">
        <v>558</v>
      </c>
      <c r="AK85" s="76" t="s">
        <v>563</v>
      </c>
    </row>
    <row r="86" spans="1:37" ht="45" x14ac:dyDescent="0.25">
      <c r="A86" s="70" t="s">
        <v>427</v>
      </c>
      <c r="B86" s="71" t="s">
        <v>556</v>
      </c>
      <c r="C86" s="72">
        <f>'Katalog podpůrných aktiv'!$G$2</f>
        <v>3</v>
      </c>
      <c r="D86" s="72" t="s">
        <v>235</v>
      </c>
      <c r="E86" s="72">
        <f>'Katalog podpůrných aktiv'!$J$2</f>
        <v>3</v>
      </c>
      <c r="F86" s="71" t="s">
        <v>343</v>
      </c>
      <c r="G86" s="72">
        <v>3</v>
      </c>
      <c r="H86" s="71" t="s">
        <v>358</v>
      </c>
      <c r="I86" s="72">
        <v>2</v>
      </c>
      <c r="J86" s="70">
        <f>Tabulka2[[#This Row],[Hodnota dopadu - dostupnost]]*Tabulka2[[#This Row],[Hodnota zranitelnosti]]*Tabulka2[[#This Row],[Hodnota hrozby]]</f>
        <v>18</v>
      </c>
      <c r="K86" s="70" t="s">
        <v>235</v>
      </c>
      <c r="L86" s="70">
        <f>Tabulka2[[#This Row],[Hodnota dopadu - integrita]]*Tabulka2[[#This Row],[Hodnota zranitelnosti]]*Tabulka2[[#This Row],[Hodnota hrozby]]</f>
        <v>18</v>
      </c>
      <c r="M86" s="71" t="s">
        <v>559</v>
      </c>
      <c r="N86" s="71" t="s">
        <v>563</v>
      </c>
      <c r="O86" s="71" t="s">
        <v>563</v>
      </c>
      <c r="P86" s="74"/>
      <c r="Q86" s="72">
        <f>'Katalog podpůrných aktiv'!$G$2</f>
        <v>3</v>
      </c>
      <c r="R86" s="72" t="s">
        <v>235</v>
      </c>
      <c r="S86" s="72">
        <f>'Katalog podpůrných aktiv'!$J$2</f>
        <v>3</v>
      </c>
      <c r="T86" s="75">
        <v>3</v>
      </c>
      <c r="U86" s="72">
        <v>2</v>
      </c>
      <c r="V86" s="70">
        <f>Tabulka2[[#This Row],[Hodnota dopadu - dostupnost (A)]]*Tabulka2[[#This Row],[Hodnota zranitelnosti (A)]]*Tabulka2[[#This Row],[Hodnota hrozby (A)]]</f>
        <v>18</v>
      </c>
      <c r="W86" s="70" t="s">
        <v>235</v>
      </c>
      <c r="X86" s="70">
        <f>Tabulka2[[#This Row],[Hodnota dopadu - integrita (A)]]*Tabulka2[[#This Row],[Hodnota zranitelnosti (A)]]*Tabulka2[[#This Row],[Hodnota hrozby (A)]]</f>
        <v>18</v>
      </c>
      <c r="Y86" s="76" t="s">
        <v>559</v>
      </c>
      <c r="Z86" s="76" t="s">
        <v>563</v>
      </c>
      <c r="AA86" s="77"/>
      <c r="AB86" s="72">
        <f>'Katalog podpůrných aktiv'!$G$2</f>
        <v>3</v>
      </c>
      <c r="AC86" s="72" t="s">
        <v>235</v>
      </c>
      <c r="AD86" s="72">
        <f>'Katalog podpůrných aktiv'!$J$2</f>
        <v>3</v>
      </c>
      <c r="AE86" s="75">
        <v>3</v>
      </c>
      <c r="AF86" s="72">
        <v>2</v>
      </c>
      <c r="AG86" s="70">
        <f>Tabulka2[[#This Row],[Hodnota dopadu - dostupnost (B)]]*Tabulka2[[#This Row],[Hodnota zranitelnosti (B)]]*Tabulka2[[#This Row],[Hodnota hrozby (B)]]</f>
        <v>18</v>
      </c>
      <c r="AH86" s="70" t="s">
        <v>235</v>
      </c>
      <c r="AI86" s="70">
        <f>Tabulka2[[#This Row],[Hodnota dopadu - integrita (B)]]*Tabulka2[[#This Row],[Hodnota zranitelnosti (B)]]*Tabulka2[[#This Row],[Hodnota hrozby (B)]]</f>
        <v>18</v>
      </c>
      <c r="AJ86" s="76" t="s">
        <v>559</v>
      </c>
      <c r="AK86" s="76" t="s">
        <v>563</v>
      </c>
    </row>
    <row r="87" spans="1:37" ht="30" x14ac:dyDescent="0.25">
      <c r="A87" s="70" t="s">
        <v>428</v>
      </c>
      <c r="B87" s="71" t="s">
        <v>556</v>
      </c>
      <c r="C87" s="72">
        <f>'Katalog podpůrných aktiv'!$G$2</f>
        <v>3</v>
      </c>
      <c r="D87" s="72">
        <f>'Katalog podpůrných aktiv'!$I$2</f>
        <v>2</v>
      </c>
      <c r="E87" s="72">
        <f>'Katalog podpůrných aktiv'!$J$2</f>
        <v>3</v>
      </c>
      <c r="F87" s="71" t="s">
        <v>343</v>
      </c>
      <c r="G87" s="79">
        <v>4</v>
      </c>
      <c r="H87" s="81" t="s">
        <v>356</v>
      </c>
      <c r="I87" s="79">
        <v>4</v>
      </c>
      <c r="J87" s="82">
        <f>Tabulka2[[#This Row],[Hodnota dopadu - dostupnost]]*Tabulka2[[#This Row],[Hodnota zranitelnosti]]*Tabulka2[[#This Row],[Hodnota hrozby]]</f>
        <v>48</v>
      </c>
      <c r="K87" s="70">
        <f>Tabulka2[[#This Row],[Hodnota dopadu - důvěrnost]]*Tabulka2[[#This Row],[Hodnota zranitelnosti]]*Tabulka2[[#This Row],[Hodnota hrozby]]</f>
        <v>32</v>
      </c>
      <c r="L87" s="82">
        <f>Tabulka2[[#This Row],[Hodnota dopadu - integrita]]*Tabulka2[[#This Row],[Hodnota zranitelnosti]]*Tabulka2[[#This Row],[Hodnota hrozby]]</f>
        <v>48</v>
      </c>
      <c r="M87" s="71" t="s">
        <v>560</v>
      </c>
      <c r="N87" s="71" t="s">
        <v>563</v>
      </c>
      <c r="O87" s="71" t="s">
        <v>580</v>
      </c>
      <c r="P87" s="74"/>
      <c r="Q87" s="72">
        <f>'Katalog podpůrných aktiv'!$G$2</f>
        <v>3</v>
      </c>
      <c r="R87" s="72">
        <f>'Katalog podpůrných aktiv'!$I$2</f>
        <v>2</v>
      </c>
      <c r="S87" s="72">
        <f>'Katalog podpůrných aktiv'!$J$2</f>
        <v>3</v>
      </c>
      <c r="T87" s="75">
        <v>2</v>
      </c>
      <c r="U87" s="79">
        <v>4</v>
      </c>
      <c r="V87" s="70">
        <f>Tabulka2[[#This Row],[Hodnota dopadu - dostupnost (A)]]*Tabulka2[[#This Row],[Hodnota zranitelnosti (A)]]*Tabulka2[[#This Row],[Hodnota hrozby (A)]]</f>
        <v>24</v>
      </c>
      <c r="W87" s="70">
        <f>Tabulka2[[#This Row],[Hodnota dopadu - důvěrnost (A)]]*Tabulka2[[#This Row],[Hodnota zranitelnosti (A)]]*Tabulka2[[#This Row],[Hodnota hrozby (A)]]</f>
        <v>16</v>
      </c>
      <c r="X87" s="70">
        <f>Tabulka2[[#This Row],[Hodnota dopadu - integrita (A)]]*Tabulka2[[#This Row],[Hodnota zranitelnosti (A)]]*Tabulka2[[#This Row],[Hodnota hrozby (A)]]</f>
        <v>24</v>
      </c>
      <c r="Y87" s="76" t="s">
        <v>559</v>
      </c>
      <c r="Z87" s="76" t="s">
        <v>563</v>
      </c>
      <c r="AA87" s="77"/>
      <c r="AB87" s="72">
        <f>'Katalog podpůrných aktiv'!$G$2</f>
        <v>3</v>
      </c>
      <c r="AC87" s="72">
        <f>'Katalog podpůrných aktiv'!$I$2</f>
        <v>2</v>
      </c>
      <c r="AD87" s="72">
        <f>'Katalog podpůrných aktiv'!$J$2</f>
        <v>3</v>
      </c>
      <c r="AE87" s="75">
        <v>3</v>
      </c>
      <c r="AF87" s="72">
        <v>2</v>
      </c>
      <c r="AG87" s="70">
        <f>Tabulka2[[#This Row],[Hodnota dopadu - dostupnost (B)]]*Tabulka2[[#This Row],[Hodnota zranitelnosti (B)]]*Tabulka2[[#This Row],[Hodnota hrozby (B)]]</f>
        <v>18</v>
      </c>
      <c r="AH87" s="70">
        <f>Tabulka2[[#This Row],[Hodnota dopadu - důvěrnost (B)]]*Tabulka2[[#This Row],[Hodnota zranitelnosti (B)]]*Tabulka2[[#This Row],[Hodnota hrozby (B)]]</f>
        <v>12</v>
      </c>
      <c r="AI87" s="70">
        <f>Tabulka2[[#This Row],[Hodnota dopadu - integrita (B)]]*Tabulka2[[#This Row],[Hodnota zranitelnosti (B)]]*Tabulka2[[#This Row],[Hodnota hrozby (B)]]</f>
        <v>18</v>
      </c>
      <c r="AJ87" s="76" t="s">
        <v>559</v>
      </c>
      <c r="AK87" s="80" t="s">
        <v>563</v>
      </c>
    </row>
    <row r="88" spans="1:37" ht="30" x14ac:dyDescent="0.25">
      <c r="A88" s="70" t="s">
        <v>429</v>
      </c>
      <c r="B88" s="71" t="s">
        <v>556</v>
      </c>
      <c r="C88" s="72">
        <f>'Katalog podpůrných aktiv'!$G$2</f>
        <v>3</v>
      </c>
      <c r="D88" s="72">
        <f>'Katalog podpůrných aktiv'!$I$2</f>
        <v>2</v>
      </c>
      <c r="E88" s="72" t="s">
        <v>235</v>
      </c>
      <c r="F88" s="71" t="s">
        <v>343</v>
      </c>
      <c r="G88" s="79">
        <v>4</v>
      </c>
      <c r="H88" s="78" t="s">
        <v>398</v>
      </c>
      <c r="I88" s="79">
        <v>4</v>
      </c>
      <c r="J88" s="82">
        <f>Tabulka2[[#This Row],[Hodnota dopadu - dostupnost]]*Tabulka2[[#This Row],[Hodnota zranitelnosti]]*Tabulka2[[#This Row],[Hodnota hrozby]]</f>
        <v>48</v>
      </c>
      <c r="K88" s="70">
        <f>Tabulka2[[#This Row],[Hodnota dopadu - důvěrnost]]*Tabulka2[[#This Row],[Hodnota zranitelnosti]]*Tabulka2[[#This Row],[Hodnota hrozby]]</f>
        <v>32</v>
      </c>
      <c r="L88" s="70" t="s">
        <v>235</v>
      </c>
      <c r="M88" s="71" t="s">
        <v>560</v>
      </c>
      <c r="N88" s="71" t="s">
        <v>563</v>
      </c>
      <c r="O88" s="71" t="s">
        <v>581</v>
      </c>
      <c r="P88" s="74"/>
      <c r="Q88" s="72">
        <f>'Katalog podpůrných aktiv'!$G$2</f>
        <v>3</v>
      </c>
      <c r="R88" s="72">
        <f>'Katalog podpůrných aktiv'!$I$2</f>
        <v>2</v>
      </c>
      <c r="S88" s="72" t="s">
        <v>235</v>
      </c>
      <c r="T88" s="75">
        <v>2</v>
      </c>
      <c r="U88" s="79">
        <v>4</v>
      </c>
      <c r="V88" s="70">
        <f>Tabulka2[[#This Row],[Hodnota dopadu - dostupnost (A)]]*Tabulka2[[#This Row],[Hodnota zranitelnosti (A)]]*Tabulka2[[#This Row],[Hodnota hrozby (A)]]</f>
        <v>24</v>
      </c>
      <c r="W88" s="70">
        <f>Tabulka2[[#This Row],[Hodnota dopadu - důvěrnost (A)]]*Tabulka2[[#This Row],[Hodnota zranitelnosti (A)]]*Tabulka2[[#This Row],[Hodnota hrozby (A)]]</f>
        <v>16</v>
      </c>
      <c r="X88" s="70" t="s">
        <v>235</v>
      </c>
      <c r="Y88" s="76" t="s">
        <v>559</v>
      </c>
      <c r="Z88" s="76" t="s">
        <v>563</v>
      </c>
      <c r="AA88" s="77"/>
      <c r="AB88" s="72">
        <f>'Katalog podpůrných aktiv'!$G$2</f>
        <v>3</v>
      </c>
      <c r="AC88" s="72">
        <f>'Katalog podpůrných aktiv'!$I$2</f>
        <v>2</v>
      </c>
      <c r="AD88" s="72" t="s">
        <v>235</v>
      </c>
      <c r="AE88" s="75">
        <v>3</v>
      </c>
      <c r="AF88" s="72">
        <v>2</v>
      </c>
      <c r="AG88" s="70">
        <f>Tabulka2[[#This Row],[Hodnota dopadu - dostupnost (B)]]*Tabulka2[[#This Row],[Hodnota zranitelnosti (B)]]*Tabulka2[[#This Row],[Hodnota hrozby (B)]]</f>
        <v>18</v>
      </c>
      <c r="AH88" s="70">
        <f>Tabulka2[[#This Row],[Hodnota dopadu - důvěrnost (B)]]*Tabulka2[[#This Row],[Hodnota zranitelnosti (B)]]*Tabulka2[[#This Row],[Hodnota hrozby (B)]]</f>
        <v>12</v>
      </c>
      <c r="AI88" s="70" t="s">
        <v>235</v>
      </c>
      <c r="AJ88" s="76" t="s">
        <v>559</v>
      </c>
      <c r="AK88" s="76" t="s">
        <v>563</v>
      </c>
    </row>
    <row r="89" spans="1:37" ht="30" x14ac:dyDescent="0.25">
      <c r="A89" s="70" t="s">
        <v>430</v>
      </c>
      <c r="B89" s="71" t="s">
        <v>556</v>
      </c>
      <c r="C89" s="72">
        <f>'Katalog podpůrných aktiv'!$G$2</f>
        <v>3</v>
      </c>
      <c r="D89" s="72">
        <f>'Katalog podpůrných aktiv'!$I$2</f>
        <v>2</v>
      </c>
      <c r="E89" s="72">
        <f>'Katalog podpůrných aktiv'!$J$2</f>
        <v>3</v>
      </c>
      <c r="F89" s="71" t="s">
        <v>343</v>
      </c>
      <c r="G89" s="72">
        <v>3</v>
      </c>
      <c r="H89" s="73" t="s">
        <v>349</v>
      </c>
      <c r="I89" s="72">
        <v>2</v>
      </c>
      <c r="J89" s="70">
        <f>Tabulka2[[#This Row],[Hodnota dopadu - dostupnost]]*Tabulka2[[#This Row],[Hodnota zranitelnosti]]*Tabulka2[[#This Row],[Hodnota hrozby]]</f>
        <v>18</v>
      </c>
      <c r="K89" s="70">
        <f>Tabulka2[[#This Row],[Hodnota dopadu - důvěrnost]]*Tabulka2[[#This Row],[Hodnota zranitelnosti]]*Tabulka2[[#This Row],[Hodnota hrozby]]</f>
        <v>12</v>
      </c>
      <c r="L89" s="70">
        <f>Tabulka2[[#This Row],[Hodnota dopadu - integrita]]*Tabulka2[[#This Row],[Hodnota zranitelnosti]]*Tabulka2[[#This Row],[Hodnota hrozby]]</f>
        <v>18</v>
      </c>
      <c r="M89" s="71" t="s">
        <v>559</v>
      </c>
      <c r="N89" s="71" t="s">
        <v>563</v>
      </c>
      <c r="O89" s="71" t="s">
        <v>563</v>
      </c>
      <c r="P89" s="74"/>
      <c r="Q89" s="72">
        <f>'Katalog podpůrných aktiv'!$G$2</f>
        <v>3</v>
      </c>
      <c r="R89" s="72">
        <f>'Katalog podpůrných aktiv'!$I$2</f>
        <v>2</v>
      </c>
      <c r="S89" s="72">
        <f>'Katalog podpůrných aktiv'!$J$2</f>
        <v>3</v>
      </c>
      <c r="T89" s="75">
        <v>3</v>
      </c>
      <c r="U89" s="72">
        <v>2</v>
      </c>
      <c r="V89" s="70">
        <f>Tabulka2[[#This Row],[Hodnota dopadu - dostupnost (A)]]*Tabulka2[[#This Row],[Hodnota zranitelnosti (A)]]*Tabulka2[[#This Row],[Hodnota hrozby (A)]]</f>
        <v>18</v>
      </c>
      <c r="W89" s="70">
        <f>Tabulka2[[#This Row],[Hodnota dopadu - důvěrnost (A)]]*Tabulka2[[#This Row],[Hodnota zranitelnosti (A)]]*Tabulka2[[#This Row],[Hodnota hrozby (A)]]</f>
        <v>12</v>
      </c>
      <c r="X89" s="70">
        <f>Tabulka2[[#This Row],[Hodnota dopadu - integrita (A)]]*Tabulka2[[#This Row],[Hodnota zranitelnosti (A)]]*Tabulka2[[#This Row],[Hodnota hrozby (A)]]</f>
        <v>18</v>
      </c>
      <c r="Y89" s="76" t="s">
        <v>559</v>
      </c>
      <c r="Z89" s="76" t="s">
        <v>563</v>
      </c>
      <c r="AA89" s="77"/>
      <c r="AB89" s="72">
        <f>'Katalog podpůrných aktiv'!$G$2</f>
        <v>3</v>
      </c>
      <c r="AC89" s="72">
        <f>'Katalog podpůrných aktiv'!$I$2</f>
        <v>2</v>
      </c>
      <c r="AD89" s="72">
        <f>'Katalog podpůrných aktiv'!$J$2</f>
        <v>3</v>
      </c>
      <c r="AE89" s="75">
        <v>3</v>
      </c>
      <c r="AF89" s="72">
        <v>2</v>
      </c>
      <c r="AG89" s="70">
        <f>Tabulka2[[#This Row],[Hodnota dopadu - dostupnost (B)]]*Tabulka2[[#This Row],[Hodnota zranitelnosti (B)]]*Tabulka2[[#This Row],[Hodnota hrozby (B)]]</f>
        <v>18</v>
      </c>
      <c r="AH89" s="70">
        <f>Tabulka2[[#This Row],[Hodnota dopadu - důvěrnost (B)]]*Tabulka2[[#This Row],[Hodnota zranitelnosti (B)]]*Tabulka2[[#This Row],[Hodnota hrozby (B)]]</f>
        <v>12</v>
      </c>
      <c r="AI89" s="70">
        <f>Tabulka2[[#This Row],[Hodnota dopadu - integrita (B)]]*Tabulka2[[#This Row],[Hodnota zranitelnosti (B)]]*Tabulka2[[#This Row],[Hodnota hrozby (B)]]</f>
        <v>18</v>
      </c>
      <c r="AJ89" s="76" t="s">
        <v>559</v>
      </c>
      <c r="AK89" s="76" t="s">
        <v>563</v>
      </c>
    </row>
    <row r="90" spans="1:37" ht="30" x14ac:dyDescent="0.25">
      <c r="A90" s="70" t="s">
        <v>431</v>
      </c>
      <c r="B90" s="71" t="s">
        <v>556</v>
      </c>
      <c r="C90" s="72">
        <f>'Katalog podpůrných aktiv'!$G$2</f>
        <v>3</v>
      </c>
      <c r="D90" s="72">
        <f>'Katalog podpůrných aktiv'!$I$2</f>
        <v>2</v>
      </c>
      <c r="E90" s="72">
        <f>'Katalog podpůrných aktiv'!$J$2</f>
        <v>3</v>
      </c>
      <c r="F90" s="71" t="s">
        <v>343</v>
      </c>
      <c r="G90" s="72">
        <v>3</v>
      </c>
      <c r="H90" s="71" t="s">
        <v>350</v>
      </c>
      <c r="I90" s="72">
        <v>2</v>
      </c>
      <c r="J90" s="70">
        <f>Tabulka2[[#This Row],[Hodnota dopadu - dostupnost]]*Tabulka2[[#This Row],[Hodnota zranitelnosti]]*Tabulka2[[#This Row],[Hodnota hrozby]]</f>
        <v>18</v>
      </c>
      <c r="K90" s="70">
        <f>Tabulka2[[#This Row],[Hodnota dopadu - důvěrnost]]*Tabulka2[[#This Row],[Hodnota zranitelnosti]]*Tabulka2[[#This Row],[Hodnota hrozby]]</f>
        <v>12</v>
      </c>
      <c r="L90" s="70">
        <f>Tabulka2[[#This Row],[Hodnota dopadu - integrita]]*Tabulka2[[#This Row],[Hodnota zranitelnosti]]*Tabulka2[[#This Row],[Hodnota hrozby]]</f>
        <v>18</v>
      </c>
      <c r="M90" s="71" t="s">
        <v>559</v>
      </c>
      <c r="N90" s="71" t="s">
        <v>563</v>
      </c>
      <c r="O90" s="71" t="s">
        <v>563</v>
      </c>
      <c r="P90" s="74"/>
      <c r="Q90" s="72">
        <f>'Katalog podpůrných aktiv'!$G$2</f>
        <v>3</v>
      </c>
      <c r="R90" s="72">
        <f>'Katalog podpůrných aktiv'!$I$2</f>
        <v>2</v>
      </c>
      <c r="S90" s="72">
        <f>'Katalog podpůrných aktiv'!$J$2</f>
        <v>3</v>
      </c>
      <c r="T90" s="75">
        <v>3</v>
      </c>
      <c r="U90" s="72">
        <v>2</v>
      </c>
      <c r="V90" s="70">
        <f>Tabulka2[[#This Row],[Hodnota dopadu - dostupnost (A)]]*Tabulka2[[#This Row],[Hodnota zranitelnosti (A)]]*Tabulka2[[#This Row],[Hodnota hrozby (A)]]</f>
        <v>18</v>
      </c>
      <c r="W90" s="70">
        <f>Tabulka2[[#This Row],[Hodnota dopadu - důvěrnost (A)]]*Tabulka2[[#This Row],[Hodnota zranitelnosti (A)]]*Tabulka2[[#This Row],[Hodnota hrozby (A)]]</f>
        <v>12</v>
      </c>
      <c r="X90" s="70">
        <f>Tabulka2[[#This Row],[Hodnota dopadu - integrita (A)]]*Tabulka2[[#This Row],[Hodnota zranitelnosti (A)]]*Tabulka2[[#This Row],[Hodnota hrozby (A)]]</f>
        <v>18</v>
      </c>
      <c r="Y90" s="76" t="s">
        <v>559</v>
      </c>
      <c r="Z90" s="76" t="s">
        <v>563</v>
      </c>
      <c r="AA90" s="77"/>
      <c r="AB90" s="72">
        <f>'Katalog podpůrných aktiv'!$G$2</f>
        <v>3</v>
      </c>
      <c r="AC90" s="72">
        <f>'Katalog podpůrných aktiv'!$I$2</f>
        <v>2</v>
      </c>
      <c r="AD90" s="72">
        <f>'Katalog podpůrných aktiv'!$J$2</f>
        <v>3</v>
      </c>
      <c r="AE90" s="75">
        <v>3</v>
      </c>
      <c r="AF90" s="72">
        <v>2</v>
      </c>
      <c r="AG90" s="70">
        <f>Tabulka2[[#This Row],[Hodnota dopadu - dostupnost (B)]]*Tabulka2[[#This Row],[Hodnota zranitelnosti (B)]]*Tabulka2[[#This Row],[Hodnota hrozby (B)]]</f>
        <v>18</v>
      </c>
      <c r="AH90" s="70">
        <f>Tabulka2[[#This Row],[Hodnota dopadu - důvěrnost (B)]]*Tabulka2[[#This Row],[Hodnota zranitelnosti (B)]]*Tabulka2[[#This Row],[Hodnota hrozby (B)]]</f>
        <v>12</v>
      </c>
      <c r="AI90" s="70">
        <f>Tabulka2[[#This Row],[Hodnota dopadu - integrita (B)]]*Tabulka2[[#This Row],[Hodnota zranitelnosti (B)]]*Tabulka2[[#This Row],[Hodnota hrozby (B)]]</f>
        <v>18</v>
      </c>
      <c r="AJ90" s="76" t="s">
        <v>559</v>
      </c>
      <c r="AK90" s="76" t="s">
        <v>563</v>
      </c>
    </row>
    <row r="91" spans="1:37" ht="30" x14ac:dyDescent="0.25">
      <c r="A91" s="70" t="s">
        <v>432</v>
      </c>
      <c r="B91" s="71" t="s">
        <v>556</v>
      </c>
      <c r="C91" s="72">
        <f>'Katalog podpůrných aktiv'!$G$2</f>
        <v>3</v>
      </c>
      <c r="D91" s="72">
        <f>'Katalog podpůrných aktiv'!$I$2</f>
        <v>2</v>
      </c>
      <c r="E91" s="72">
        <f>'Katalog podpůrných aktiv'!$J$2</f>
        <v>3</v>
      </c>
      <c r="F91" s="71" t="s">
        <v>343</v>
      </c>
      <c r="G91" s="79">
        <v>4</v>
      </c>
      <c r="H91" s="81" t="s">
        <v>352</v>
      </c>
      <c r="I91" s="79">
        <v>4</v>
      </c>
      <c r="J91" s="82">
        <f>Tabulka2[[#This Row],[Hodnota dopadu - dostupnost]]*Tabulka2[[#This Row],[Hodnota zranitelnosti]]*Tabulka2[[#This Row],[Hodnota hrozby]]</f>
        <v>48</v>
      </c>
      <c r="K91" s="70">
        <f>Tabulka2[[#This Row],[Hodnota dopadu - důvěrnost]]*Tabulka2[[#This Row],[Hodnota zranitelnosti]]*Tabulka2[[#This Row],[Hodnota hrozby]]</f>
        <v>32</v>
      </c>
      <c r="L91" s="82">
        <f>Tabulka2[[#This Row],[Hodnota dopadu - integrita]]*Tabulka2[[#This Row],[Hodnota zranitelnosti]]*Tabulka2[[#This Row],[Hodnota hrozby]]</f>
        <v>48</v>
      </c>
      <c r="M91" s="71" t="s">
        <v>560</v>
      </c>
      <c r="N91" s="71" t="s">
        <v>563</v>
      </c>
      <c r="O91" s="71" t="s">
        <v>579</v>
      </c>
      <c r="P91" s="74"/>
      <c r="Q91" s="72">
        <f>'Katalog podpůrných aktiv'!$G$2</f>
        <v>3</v>
      </c>
      <c r="R91" s="72">
        <f>'Katalog podpůrných aktiv'!$I$2</f>
        <v>2</v>
      </c>
      <c r="S91" s="72">
        <f>'Katalog podpůrných aktiv'!$J$2</f>
        <v>3</v>
      </c>
      <c r="T91" s="75">
        <v>2</v>
      </c>
      <c r="U91" s="79">
        <v>4</v>
      </c>
      <c r="V91" s="70">
        <f>Tabulka2[[#This Row],[Hodnota dopadu - dostupnost (A)]]*Tabulka2[[#This Row],[Hodnota zranitelnosti (A)]]*Tabulka2[[#This Row],[Hodnota hrozby (A)]]</f>
        <v>24</v>
      </c>
      <c r="W91" s="70">
        <f>Tabulka2[[#This Row],[Hodnota dopadu - důvěrnost (A)]]*Tabulka2[[#This Row],[Hodnota zranitelnosti (A)]]*Tabulka2[[#This Row],[Hodnota hrozby (A)]]</f>
        <v>16</v>
      </c>
      <c r="X91" s="70">
        <f>Tabulka2[[#This Row],[Hodnota dopadu - integrita (A)]]*Tabulka2[[#This Row],[Hodnota zranitelnosti (A)]]*Tabulka2[[#This Row],[Hodnota hrozby (A)]]</f>
        <v>24</v>
      </c>
      <c r="Y91" s="71" t="s">
        <v>559</v>
      </c>
      <c r="Z91" s="71" t="s">
        <v>563</v>
      </c>
      <c r="AA91" s="77"/>
      <c r="AB91" s="72">
        <f>'Katalog podpůrných aktiv'!$G$2</f>
        <v>3</v>
      </c>
      <c r="AC91" s="72">
        <f>'Katalog podpůrných aktiv'!$I$2</f>
        <v>2</v>
      </c>
      <c r="AD91" s="72">
        <f>'Katalog podpůrných aktiv'!$J$2</f>
        <v>3</v>
      </c>
      <c r="AE91" s="75">
        <v>3</v>
      </c>
      <c r="AF91" s="72">
        <v>2</v>
      </c>
      <c r="AG91" s="70">
        <f>Tabulka2[[#This Row],[Hodnota dopadu - dostupnost (B)]]*Tabulka2[[#This Row],[Hodnota zranitelnosti (B)]]*Tabulka2[[#This Row],[Hodnota hrozby (B)]]</f>
        <v>18</v>
      </c>
      <c r="AH91" s="70">
        <f>Tabulka2[[#This Row],[Hodnota dopadu - důvěrnost (B)]]*Tabulka2[[#This Row],[Hodnota zranitelnosti (B)]]*Tabulka2[[#This Row],[Hodnota hrozby (B)]]</f>
        <v>12</v>
      </c>
      <c r="AI91" s="70">
        <f>Tabulka2[[#This Row],[Hodnota dopadu - integrita (B)]]*Tabulka2[[#This Row],[Hodnota zranitelnosti (B)]]*Tabulka2[[#This Row],[Hodnota hrozby (B)]]</f>
        <v>18</v>
      </c>
      <c r="AJ91" s="76" t="s">
        <v>559</v>
      </c>
      <c r="AK91" s="76" t="s">
        <v>563</v>
      </c>
    </row>
    <row r="92" spans="1:37" ht="75" x14ac:dyDescent="0.25">
      <c r="A92" s="70" t="s">
        <v>433</v>
      </c>
      <c r="B92" s="71" t="s">
        <v>556</v>
      </c>
      <c r="C92" s="72">
        <f>'Katalog podpůrných aktiv'!$G$2</f>
        <v>3</v>
      </c>
      <c r="D92" s="72" t="s">
        <v>235</v>
      </c>
      <c r="E92" s="72" t="s">
        <v>235</v>
      </c>
      <c r="F92" s="71" t="s">
        <v>343</v>
      </c>
      <c r="G92" s="79">
        <v>4</v>
      </c>
      <c r="H92" s="78" t="s">
        <v>351</v>
      </c>
      <c r="I92" s="79">
        <v>4</v>
      </c>
      <c r="J92" s="82">
        <f>Tabulka2[[#This Row],[Hodnota dopadu - dostupnost]]*Tabulka2[[#This Row],[Hodnota zranitelnosti]]*Tabulka2[[#This Row],[Hodnota hrozby]]</f>
        <v>48</v>
      </c>
      <c r="K92" s="70" t="s">
        <v>235</v>
      </c>
      <c r="L92" s="70" t="s">
        <v>235</v>
      </c>
      <c r="M92" s="71" t="s">
        <v>560</v>
      </c>
      <c r="N92" s="71" t="s">
        <v>563</v>
      </c>
      <c r="O92" s="71" t="s">
        <v>578</v>
      </c>
      <c r="P92" s="74"/>
      <c r="Q92" s="72">
        <f>'Katalog podpůrných aktiv'!$G$2</f>
        <v>3</v>
      </c>
      <c r="R92" s="72" t="s">
        <v>235</v>
      </c>
      <c r="S92" s="72" t="s">
        <v>235</v>
      </c>
      <c r="T92" s="75">
        <v>2</v>
      </c>
      <c r="U92" s="79">
        <v>4</v>
      </c>
      <c r="V92" s="70">
        <f>Tabulka2[[#This Row],[Hodnota dopadu - dostupnost (A)]]*Tabulka2[[#This Row],[Hodnota zranitelnosti (A)]]*Tabulka2[[#This Row],[Hodnota hrozby (A)]]</f>
        <v>24</v>
      </c>
      <c r="W92" s="70" t="s">
        <v>235</v>
      </c>
      <c r="X92" s="70" t="s">
        <v>235</v>
      </c>
      <c r="Y92" s="76" t="s">
        <v>559</v>
      </c>
      <c r="Z92" s="76" t="s">
        <v>563</v>
      </c>
      <c r="AA92" s="77"/>
      <c r="AB92" s="72">
        <f>'Katalog podpůrných aktiv'!$G$2</f>
        <v>3</v>
      </c>
      <c r="AC92" s="72" t="s">
        <v>235</v>
      </c>
      <c r="AD92" s="72" t="s">
        <v>235</v>
      </c>
      <c r="AE92" s="75">
        <v>3</v>
      </c>
      <c r="AF92" s="72">
        <v>2</v>
      </c>
      <c r="AG92" s="70">
        <f>Tabulka2[[#This Row],[Hodnota dopadu - dostupnost (B)]]*Tabulka2[[#This Row],[Hodnota zranitelnosti (B)]]*Tabulka2[[#This Row],[Hodnota hrozby (B)]]</f>
        <v>18</v>
      </c>
      <c r="AH92" s="70" t="s">
        <v>235</v>
      </c>
      <c r="AI92" s="70" t="s">
        <v>235</v>
      </c>
      <c r="AJ92" s="76" t="s">
        <v>559</v>
      </c>
      <c r="AK92" s="76" t="s">
        <v>563</v>
      </c>
    </row>
    <row r="93" spans="1:37" ht="30" x14ac:dyDescent="0.25">
      <c r="A93" s="70" t="s">
        <v>434</v>
      </c>
      <c r="B93" s="71" t="s">
        <v>556</v>
      </c>
      <c r="C93" s="72" t="s">
        <v>235</v>
      </c>
      <c r="D93" s="72">
        <f>'Katalog podpůrných aktiv'!$I$2</f>
        <v>2</v>
      </c>
      <c r="E93" s="72" t="s">
        <v>235</v>
      </c>
      <c r="F93" s="71" t="s">
        <v>343</v>
      </c>
      <c r="G93" s="79">
        <v>4</v>
      </c>
      <c r="H93" s="81" t="s">
        <v>399</v>
      </c>
      <c r="I93" s="79">
        <v>4</v>
      </c>
      <c r="J93" s="70" t="s">
        <v>235</v>
      </c>
      <c r="K93" s="70">
        <f>Tabulka2[[#This Row],[Hodnota dopadu - důvěrnost]]*Tabulka2[[#This Row],[Hodnota zranitelnosti]]*Tabulka2[[#This Row],[Hodnota hrozby]]</f>
        <v>32</v>
      </c>
      <c r="L93" s="70" t="s">
        <v>235</v>
      </c>
      <c r="M93" s="71" t="s">
        <v>560</v>
      </c>
      <c r="N93" s="71" t="s">
        <v>563</v>
      </c>
      <c r="O93" s="71" t="s">
        <v>582</v>
      </c>
      <c r="P93" s="74"/>
      <c r="Q93" s="72" t="s">
        <v>235</v>
      </c>
      <c r="R93" s="72">
        <f>'Katalog podpůrných aktiv'!$I$2</f>
        <v>2</v>
      </c>
      <c r="S93" s="72" t="s">
        <v>235</v>
      </c>
      <c r="T93" s="75">
        <v>2</v>
      </c>
      <c r="U93" s="79">
        <v>4</v>
      </c>
      <c r="V93" s="70" t="s">
        <v>235</v>
      </c>
      <c r="W93" s="70">
        <f>Tabulka2[[#This Row],[Hodnota dopadu - důvěrnost (A)]]*Tabulka2[[#This Row],[Hodnota zranitelnosti (A)]]*Tabulka2[[#This Row],[Hodnota hrozby (A)]]</f>
        <v>16</v>
      </c>
      <c r="X93" s="70" t="s">
        <v>235</v>
      </c>
      <c r="Y93" s="76" t="s">
        <v>558</v>
      </c>
      <c r="Z93" s="76" t="s">
        <v>563</v>
      </c>
      <c r="AA93" s="77"/>
      <c r="AB93" s="72" t="s">
        <v>235</v>
      </c>
      <c r="AC93" s="72">
        <f>'Katalog podpůrných aktiv'!$I$2</f>
        <v>2</v>
      </c>
      <c r="AD93" s="72" t="s">
        <v>235</v>
      </c>
      <c r="AE93" s="75">
        <v>3</v>
      </c>
      <c r="AF93" s="72">
        <v>2</v>
      </c>
      <c r="AG93" s="70" t="s">
        <v>235</v>
      </c>
      <c r="AH93" s="70">
        <f>Tabulka2[[#This Row],[Hodnota dopadu - důvěrnost (B)]]*Tabulka2[[#This Row],[Hodnota zranitelnosti (B)]]*Tabulka2[[#This Row],[Hodnota hrozby (B)]]</f>
        <v>12</v>
      </c>
      <c r="AI93" s="70" t="s">
        <v>235</v>
      </c>
      <c r="AJ93" s="76" t="s">
        <v>558</v>
      </c>
      <c r="AK93" s="76" t="s">
        <v>563</v>
      </c>
    </row>
    <row r="94" spans="1:37" ht="45" x14ac:dyDescent="0.25">
      <c r="A94" s="70" t="s">
        <v>435</v>
      </c>
      <c r="B94" s="71" t="s">
        <v>556</v>
      </c>
      <c r="C94" s="72">
        <f>'Katalog podpůrných aktiv'!$G$2</f>
        <v>3</v>
      </c>
      <c r="D94" s="72" t="s">
        <v>235</v>
      </c>
      <c r="E94" s="72">
        <f>'Katalog podpůrných aktiv'!$J$2</f>
        <v>3</v>
      </c>
      <c r="F94" s="71" t="s">
        <v>344</v>
      </c>
      <c r="G94" s="79">
        <v>4</v>
      </c>
      <c r="H94" s="78" t="s">
        <v>345</v>
      </c>
      <c r="I94" s="79">
        <v>4</v>
      </c>
      <c r="J94" s="82">
        <f>Tabulka2[[#This Row],[Hodnota dopadu - dostupnost]]*Tabulka2[[#This Row],[Hodnota zranitelnosti]]*Tabulka2[[#This Row],[Hodnota hrozby]]</f>
        <v>48</v>
      </c>
      <c r="K94" s="70" t="s">
        <v>235</v>
      </c>
      <c r="L94" s="82">
        <f>Tabulka2[[#This Row],[Hodnota dopadu - integrita]]*Tabulka2[[#This Row],[Hodnota zranitelnosti]]*Tabulka2[[#This Row],[Hodnota hrozby]]</f>
        <v>48</v>
      </c>
      <c r="M94" s="71" t="s">
        <v>560</v>
      </c>
      <c r="N94" s="71" t="s">
        <v>563</v>
      </c>
      <c r="O94" s="71" t="s">
        <v>578</v>
      </c>
      <c r="P94" s="74"/>
      <c r="Q94" s="72">
        <f>'Katalog podpůrných aktiv'!$G$2</f>
        <v>3</v>
      </c>
      <c r="R94" s="72" t="s">
        <v>235</v>
      </c>
      <c r="S94" s="72">
        <f>'Katalog podpůrných aktiv'!$J$2</f>
        <v>3</v>
      </c>
      <c r="T94" s="75">
        <v>2</v>
      </c>
      <c r="U94" s="79">
        <v>4</v>
      </c>
      <c r="V94" s="70">
        <f>Tabulka2[[#This Row],[Hodnota dopadu - dostupnost (A)]]*Tabulka2[[#This Row],[Hodnota zranitelnosti (A)]]*Tabulka2[[#This Row],[Hodnota hrozby (A)]]</f>
        <v>24</v>
      </c>
      <c r="W94" s="70" t="s">
        <v>235</v>
      </c>
      <c r="X94" s="70">
        <f>Tabulka2[[#This Row],[Hodnota dopadu - integrita (A)]]*Tabulka2[[#This Row],[Hodnota zranitelnosti (A)]]*Tabulka2[[#This Row],[Hodnota hrozby (A)]]</f>
        <v>24</v>
      </c>
      <c r="Y94" s="71" t="s">
        <v>559</v>
      </c>
      <c r="Z94" s="76" t="s">
        <v>563</v>
      </c>
      <c r="AA94" s="77"/>
      <c r="AB94" s="72">
        <f>'Katalog podpůrných aktiv'!$G$2</f>
        <v>3</v>
      </c>
      <c r="AC94" s="72" t="s">
        <v>235</v>
      </c>
      <c r="AD94" s="72">
        <f>'Katalog podpůrných aktiv'!$J$2</f>
        <v>3</v>
      </c>
      <c r="AE94" s="75">
        <v>3</v>
      </c>
      <c r="AF94" s="72">
        <v>2</v>
      </c>
      <c r="AG94" s="70">
        <f>Tabulka2[[#This Row],[Hodnota dopadu - dostupnost (B)]]*Tabulka2[[#This Row],[Hodnota zranitelnosti (B)]]*Tabulka2[[#This Row],[Hodnota hrozby (B)]]</f>
        <v>18</v>
      </c>
      <c r="AH94" s="70" t="s">
        <v>235</v>
      </c>
      <c r="AI94" s="70">
        <f>Tabulka2[[#This Row],[Hodnota dopadu - integrita (B)]]*Tabulka2[[#This Row],[Hodnota zranitelnosti (B)]]*Tabulka2[[#This Row],[Hodnota hrozby (B)]]</f>
        <v>18</v>
      </c>
      <c r="AJ94" s="76" t="s">
        <v>559</v>
      </c>
      <c r="AK94" s="80" t="s">
        <v>563</v>
      </c>
    </row>
    <row r="95" spans="1:37" ht="45" x14ac:dyDescent="0.25">
      <c r="A95" s="70" t="s">
        <v>436</v>
      </c>
      <c r="B95" s="71" t="s">
        <v>556</v>
      </c>
      <c r="C95" s="72">
        <f>'Katalog podpůrných aktiv'!$G$2</f>
        <v>3</v>
      </c>
      <c r="D95" s="72">
        <f>'Katalog podpůrných aktiv'!$I$2</f>
        <v>2</v>
      </c>
      <c r="E95" s="72">
        <f>'Katalog podpůrných aktiv'!$J$2</f>
        <v>3</v>
      </c>
      <c r="F95" s="71" t="s">
        <v>344</v>
      </c>
      <c r="G95" s="79">
        <v>4</v>
      </c>
      <c r="H95" s="81" t="s">
        <v>346</v>
      </c>
      <c r="I95" s="79">
        <v>4</v>
      </c>
      <c r="J95" s="82">
        <f>Tabulka2[[#This Row],[Hodnota dopadu - dostupnost]]*Tabulka2[[#This Row],[Hodnota zranitelnosti]]*Tabulka2[[#This Row],[Hodnota hrozby]]</f>
        <v>48</v>
      </c>
      <c r="K95" s="70">
        <f>Tabulka2[[#This Row],[Hodnota dopadu - důvěrnost]]*Tabulka2[[#This Row],[Hodnota zranitelnosti]]*Tabulka2[[#This Row],[Hodnota hrozby]]</f>
        <v>32</v>
      </c>
      <c r="L95" s="82">
        <f>Tabulka2[[#This Row],[Hodnota dopadu - integrita]]*Tabulka2[[#This Row],[Hodnota zranitelnosti]]*Tabulka2[[#This Row],[Hodnota hrozby]]</f>
        <v>48</v>
      </c>
      <c r="M95" s="71" t="s">
        <v>560</v>
      </c>
      <c r="N95" s="71" t="s">
        <v>563</v>
      </c>
      <c r="O95" s="71" t="s">
        <v>579</v>
      </c>
      <c r="P95" s="74"/>
      <c r="Q95" s="72">
        <f>'Katalog podpůrných aktiv'!$G$2</f>
        <v>3</v>
      </c>
      <c r="R95" s="72">
        <f>'Katalog podpůrných aktiv'!$I$2</f>
        <v>2</v>
      </c>
      <c r="S95" s="72">
        <f>'Katalog podpůrných aktiv'!$J$2</f>
        <v>3</v>
      </c>
      <c r="T95" s="75">
        <v>2</v>
      </c>
      <c r="U95" s="79">
        <v>4</v>
      </c>
      <c r="V95" s="70">
        <f>Tabulka2[[#This Row],[Hodnota dopadu - dostupnost (A)]]*Tabulka2[[#This Row],[Hodnota zranitelnosti (A)]]*Tabulka2[[#This Row],[Hodnota hrozby (A)]]</f>
        <v>24</v>
      </c>
      <c r="W95" s="70">
        <f>Tabulka2[[#This Row],[Hodnota dopadu - důvěrnost (A)]]*Tabulka2[[#This Row],[Hodnota zranitelnosti (A)]]*Tabulka2[[#This Row],[Hodnota hrozby (A)]]</f>
        <v>16</v>
      </c>
      <c r="X95" s="70">
        <f>Tabulka2[[#This Row],[Hodnota dopadu - integrita (A)]]*Tabulka2[[#This Row],[Hodnota zranitelnosti (A)]]*Tabulka2[[#This Row],[Hodnota hrozby (A)]]</f>
        <v>24</v>
      </c>
      <c r="Y95" s="71" t="s">
        <v>559</v>
      </c>
      <c r="Z95" s="76" t="s">
        <v>563</v>
      </c>
      <c r="AA95" s="77"/>
      <c r="AB95" s="72">
        <f>'Katalog podpůrných aktiv'!$G$2</f>
        <v>3</v>
      </c>
      <c r="AC95" s="72">
        <f>'Katalog podpůrných aktiv'!$I$2</f>
        <v>2</v>
      </c>
      <c r="AD95" s="72">
        <f>'Katalog podpůrných aktiv'!$J$2</f>
        <v>3</v>
      </c>
      <c r="AE95" s="75">
        <v>3</v>
      </c>
      <c r="AF95" s="72">
        <v>2</v>
      </c>
      <c r="AG95" s="70">
        <f>Tabulka2[[#This Row],[Hodnota dopadu - dostupnost (B)]]*Tabulka2[[#This Row],[Hodnota zranitelnosti (B)]]*Tabulka2[[#This Row],[Hodnota hrozby (B)]]</f>
        <v>18</v>
      </c>
      <c r="AH95" s="70">
        <f>Tabulka2[[#This Row],[Hodnota dopadu - důvěrnost (B)]]*Tabulka2[[#This Row],[Hodnota zranitelnosti (B)]]*Tabulka2[[#This Row],[Hodnota hrozby (B)]]</f>
        <v>12</v>
      </c>
      <c r="AI95" s="70">
        <f>Tabulka2[[#This Row],[Hodnota dopadu - integrita (B)]]*Tabulka2[[#This Row],[Hodnota zranitelnosti (B)]]*Tabulka2[[#This Row],[Hodnota hrozby (B)]]</f>
        <v>18</v>
      </c>
      <c r="AJ95" s="76" t="s">
        <v>559</v>
      </c>
      <c r="AK95" s="80"/>
    </row>
    <row r="96" spans="1:37" ht="30" x14ac:dyDescent="0.25">
      <c r="A96" s="70" t="s">
        <v>437</v>
      </c>
      <c r="B96" s="71" t="s">
        <v>556</v>
      </c>
      <c r="C96" s="72">
        <f>'Katalog podpůrných aktiv'!$G$2</f>
        <v>3</v>
      </c>
      <c r="D96" s="72">
        <f>'Katalog podpůrných aktiv'!$I$2</f>
        <v>2</v>
      </c>
      <c r="E96" s="72">
        <f>'Katalog podpůrných aktiv'!$J$2</f>
        <v>3</v>
      </c>
      <c r="F96" s="71" t="s">
        <v>344</v>
      </c>
      <c r="G96" s="72">
        <v>3</v>
      </c>
      <c r="H96" s="71" t="s">
        <v>350</v>
      </c>
      <c r="I96" s="72">
        <v>2</v>
      </c>
      <c r="J96" s="70">
        <f>Tabulka2[[#This Row],[Hodnota dopadu - dostupnost]]*Tabulka2[[#This Row],[Hodnota zranitelnosti]]*Tabulka2[[#This Row],[Hodnota hrozby]]</f>
        <v>18</v>
      </c>
      <c r="K96" s="70">
        <f>Tabulka2[[#This Row],[Hodnota dopadu - důvěrnost]]*Tabulka2[[#This Row],[Hodnota zranitelnosti]]*Tabulka2[[#This Row],[Hodnota hrozby]]</f>
        <v>12</v>
      </c>
      <c r="L96" s="70">
        <f>Tabulka2[[#This Row],[Hodnota dopadu - integrita]]*Tabulka2[[#This Row],[Hodnota zranitelnosti]]*Tabulka2[[#This Row],[Hodnota hrozby]]</f>
        <v>18</v>
      </c>
      <c r="M96" s="71" t="s">
        <v>559</v>
      </c>
      <c r="N96" s="71" t="s">
        <v>563</v>
      </c>
      <c r="O96" s="71" t="s">
        <v>563</v>
      </c>
      <c r="P96" s="74"/>
      <c r="Q96" s="72">
        <f>'Katalog podpůrných aktiv'!$G$2</f>
        <v>3</v>
      </c>
      <c r="R96" s="72">
        <f>'Katalog podpůrných aktiv'!$I$2</f>
        <v>2</v>
      </c>
      <c r="S96" s="72">
        <f>'Katalog podpůrných aktiv'!$J$2</f>
        <v>3</v>
      </c>
      <c r="T96" s="75">
        <v>3</v>
      </c>
      <c r="U96" s="72">
        <v>2</v>
      </c>
      <c r="V96" s="70">
        <f>Tabulka2[[#This Row],[Hodnota dopadu - dostupnost (A)]]*Tabulka2[[#This Row],[Hodnota zranitelnosti (A)]]*Tabulka2[[#This Row],[Hodnota hrozby (A)]]</f>
        <v>18</v>
      </c>
      <c r="W96" s="70">
        <f>Tabulka2[[#This Row],[Hodnota dopadu - důvěrnost (A)]]*Tabulka2[[#This Row],[Hodnota zranitelnosti (A)]]*Tabulka2[[#This Row],[Hodnota hrozby (A)]]</f>
        <v>12</v>
      </c>
      <c r="X96" s="70">
        <f>Tabulka2[[#This Row],[Hodnota dopadu - integrita (A)]]*Tabulka2[[#This Row],[Hodnota zranitelnosti (A)]]*Tabulka2[[#This Row],[Hodnota hrozby (A)]]</f>
        <v>18</v>
      </c>
      <c r="Y96" s="76" t="s">
        <v>559</v>
      </c>
      <c r="Z96" s="76" t="s">
        <v>563</v>
      </c>
      <c r="AA96" s="77"/>
      <c r="AB96" s="72">
        <f>'Katalog podpůrných aktiv'!$G$2</f>
        <v>3</v>
      </c>
      <c r="AC96" s="72">
        <f>'Katalog podpůrných aktiv'!$I$2</f>
        <v>2</v>
      </c>
      <c r="AD96" s="72">
        <f>'Katalog podpůrných aktiv'!$J$2</f>
        <v>3</v>
      </c>
      <c r="AE96" s="75">
        <v>3</v>
      </c>
      <c r="AF96" s="72">
        <v>2</v>
      </c>
      <c r="AG96" s="70">
        <f>Tabulka2[[#This Row],[Hodnota dopadu - dostupnost (B)]]*Tabulka2[[#This Row],[Hodnota zranitelnosti (B)]]*Tabulka2[[#This Row],[Hodnota hrozby (B)]]</f>
        <v>18</v>
      </c>
      <c r="AH96" s="70">
        <f>Tabulka2[[#This Row],[Hodnota dopadu - důvěrnost (B)]]*Tabulka2[[#This Row],[Hodnota zranitelnosti (B)]]*Tabulka2[[#This Row],[Hodnota hrozby (B)]]</f>
        <v>12</v>
      </c>
      <c r="AI96" s="70">
        <f>Tabulka2[[#This Row],[Hodnota dopadu - integrita (B)]]*Tabulka2[[#This Row],[Hodnota zranitelnosti (B)]]*Tabulka2[[#This Row],[Hodnota hrozby (B)]]</f>
        <v>18</v>
      </c>
      <c r="AJ96" s="76" t="s">
        <v>559</v>
      </c>
      <c r="AK96" s="76" t="s">
        <v>563</v>
      </c>
    </row>
    <row r="97" spans="1:37" ht="30" x14ac:dyDescent="0.25">
      <c r="A97" s="70" t="s">
        <v>438</v>
      </c>
      <c r="B97" s="71" t="s">
        <v>556</v>
      </c>
      <c r="C97" s="72" t="s">
        <v>235</v>
      </c>
      <c r="D97" s="72">
        <f>'Katalog podpůrných aktiv'!$I$2</f>
        <v>2</v>
      </c>
      <c r="E97" s="72">
        <f>'Katalog podpůrných aktiv'!$J$2</f>
        <v>3</v>
      </c>
      <c r="F97" s="71" t="s">
        <v>344</v>
      </c>
      <c r="G97" s="79">
        <v>4</v>
      </c>
      <c r="H97" s="81" t="s">
        <v>357</v>
      </c>
      <c r="I97" s="79">
        <v>4</v>
      </c>
      <c r="J97" s="70" t="s">
        <v>235</v>
      </c>
      <c r="K97" s="70">
        <f>Tabulka2[[#This Row],[Hodnota dopadu - důvěrnost]]*Tabulka2[[#This Row],[Hodnota zranitelnosti]]*Tabulka2[[#This Row],[Hodnota hrozby]]</f>
        <v>32</v>
      </c>
      <c r="L97" s="82">
        <f>Tabulka2[[#This Row],[Hodnota dopadu - integrita]]*Tabulka2[[#This Row],[Hodnota zranitelnosti]]*Tabulka2[[#This Row],[Hodnota hrozby]]</f>
        <v>48</v>
      </c>
      <c r="M97" s="71" t="s">
        <v>560</v>
      </c>
      <c r="N97" s="71" t="s">
        <v>563</v>
      </c>
      <c r="O97" s="71" t="s">
        <v>581</v>
      </c>
      <c r="P97" s="74"/>
      <c r="Q97" s="72" t="s">
        <v>235</v>
      </c>
      <c r="R97" s="72">
        <f>'Katalog podpůrných aktiv'!$I$2</f>
        <v>2</v>
      </c>
      <c r="S97" s="72">
        <f>'Katalog podpůrných aktiv'!$J$2</f>
        <v>3</v>
      </c>
      <c r="T97" s="75">
        <v>2</v>
      </c>
      <c r="U97" s="79">
        <v>4</v>
      </c>
      <c r="V97" s="70" t="s">
        <v>235</v>
      </c>
      <c r="W97" s="70">
        <f>Tabulka2[[#This Row],[Hodnota dopadu - důvěrnost (A)]]*Tabulka2[[#This Row],[Hodnota zranitelnosti (A)]]*Tabulka2[[#This Row],[Hodnota hrozby (A)]]</f>
        <v>16</v>
      </c>
      <c r="X97" s="70">
        <f>Tabulka2[[#This Row],[Hodnota dopadu - integrita (A)]]*Tabulka2[[#This Row],[Hodnota zranitelnosti (A)]]*Tabulka2[[#This Row],[Hodnota hrozby (A)]]</f>
        <v>24</v>
      </c>
      <c r="Y97" s="76" t="s">
        <v>559</v>
      </c>
      <c r="Z97" s="76" t="s">
        <v>563</v>
      </c>
      <c r="AA97" s="77"/>
      <c r="AB97" s="72" t="s">
        <v>235</v>
      </c>
      <c r="AC97" s="72">
        <f>'Katalog podpůrných aktiv'!$I$2</f>
        <v>2</v>
      </c>
      <c r="AD97" s="72">
        <f>'Katalog podpůrných aktiv'!$J$2</f>
        <v>3</v>
      </c>
      <c r="AE97" s="75">
        <v>3</v>
      </c>
      <c r="AF97" s="72">
        <v>2</v>
      </c>
      <c r="AG97" s="70" t="s">
        <v>235</v>
      </c>
      <c r="AH97" s="70">
        <f>Tabulka2[[#This Row],[Hodnota dopadu - důvěrnost (B)]]*Tabulka2[[#This Row],[Hodnota zranitelnosti (B)]]*Tabulka2[[#This Row],[Hodnota hrozby (B)]]</f>
        <v>12</v>
      </c>
      <c r="AI97" s="70">
        <f>Tabulka2[[#This Row],[Hodnota dopadu - integrita (B)]]*Tabulka2[[#This Row],[Hodnota zranitelnosti (B)]]*Tabulka2[[#This Row],[Hodnota hrozby (B)]]</f>
        <v>18</v>
      </c>
      <c r="AJ97" s="76" t="s">
        <v>559</v>
      </c>
      <c r="AK97" s="76"/>
    </row>
    <row r="98" spans="1:37" ht="60" x14ac:dyDescent="0.25">
      <c r="A98" s="70" t="s">
        <v>439</v>
      </c>
      <c r="B98" s="71" t="s">
        <v>556</v>
      </c>
      <c r="C98" s="72">
        <f>'Katalog podpůrných aktiv'!$G$2</f>
        <v>3</v>
      </c>
      <c r="D98" s="72">
        <f>'Katalog podpůrných aktiv'!$I$2</f>
        <v>2</v>
      </c>
      <c r="E98" s="72">
        <f>'Katalog podpůrných aktiv'!$J$2</f>
        <v>3</v>
      </c>
      <c r="F98" s="71" t="s">
        <v>341</v>
      </c>
      <c r="G98" s="72">
        <v>3</v>
      </c>
      <c r="H98" s="71" t="s">
        <v>355</v>
      </c>
      <c r="I98" s="72">
        <v>2</v>
      </c>
      <c r="J98" s="70">
        <f>Tabulka2[[#This Row],[Hodnota dopadu - dostupnost]]*Tabulka2[[#This Row],[Hodnota zranitelnosti]]*Tabulka2[[#This Row],[Hodnota hrozby]]</f>
        <v>18</v>
      </c>
      <c r="K98" s="70">
        <f>Tabulka2[[#This Row],[Hodnota dopadu - důvěrnost]]*Tabulka2[[#This Row],[Hodnota zranitelnosti]]*Tabulka2[[#This Row],[Hodnota hrozby]]</f>
        <v>12</v>
      </c>
      <c r="L98" s="70">
        <f>Tabulka2[[#This Row],[Hodnota dopadu - integrita]]*Tabulka2[[#This Row],[Hodnota zranitelnosti]]*Tabulka2[[#This Row],[Hodnota hrozby]]</f>
        <v>18</v>
      </c>
      <c r="M98" s="71" t="s">
        <v>559</v>
      </c>
      <c r="N98" s="71" t="s">
        <v>563</v>
      </c>
      <c r="O98" s="71" t="s">
        <v>563</v>
      </c>
      <c r="P98" s="74"/>
      <c r="Q98" s="72">
        <f>'Katalog podpůrných aktiv'!$G$2</f>
        <v>3</v>
      </c>
      <c r="R98" s="72">
        <f>'Katalog podpůrných aktiv'!$I$2</f>
        <v>2</v>
      </c>
      <c r="S98" s="72">
        <f>'Katalog podpůrných aktiv'!$J$2</f>
        <v>3</v>
      </c>
      <c r="T98" s="75">
        <v>3</v>
      </c>
      <c r="U98" s="72">
        <v>2</v>
      </c>
      <c r="V98" s="70">
        <f>Tabulka2[[#This Row],[Hodnota dopadu - dostupnost (A)]]*Tabulka2[[#This Row],[Hodnota zranitelnosti (A)]]*Tabulka2[[#This Row],[Hodnota hrozby (A)]]</f>
        <v>18</v>
      </c>
      <c r="W98" s="70">
        <f>Tabulka2[[#This Row],[Hodnota dopadu - důvěrnost (A)]]*Tabulka2[[#This Row],[Hodnota zranitelnosti (A)]]*Tabulka2[[#This Row],[Hodnota hrozby (A)]]</f>
        <v>12</v>
      </c>
      <c r="X98" s="70">
        <f>Tabulka2[[#This Row],[Hodnota dopadu - integrita (A)]]*Tabulka2[[#This Row],[Hodnota zranitelnosti (A)]]*Tabulka2[[#This Row],[Hodnota hrozby (A)]]</f>
        <v>18</v>
      </c>
      <c r="Y98" s="76" t="s">
        <v>559</v>
      </c>
      <c r="Z98" s="76" t="s">
        <v>563</v>
      </c>
      <c r="AA98" s="77"/>
      <c r="AB98" s="72">
        <f>'Katalog podpůrných aktiv'!$G$2</f>
        <v>3</v>
      </c>
      <c r="AC98" s="72">
        <f>'Katalog podpůrných aktiv'!$I$2</f>
        <v>2</v>
      </c>
      <c r="AD98" s="72">
        <f>'Katalog podpůrných aktiv'!$J$2</f>
        <v>3</v>
      </c>
      <c r="AE98" s="75">
        <v>3</v>
      </c>
      <c r="AF98" s="72">
        <v>2</v>
      </c>
      <c r="AG98" s="70">
        <f>Tabulka2[[#This Row],[Hodnota dopadu - dostupnost (B)]]*Tabulka2[[#This Row],[Hodnota zranitelnosti (B)]]*Tabulka2[[#This Row],[Hodnota hrozby (B)]]</f>
        <v>18</v>
      </c>
      <c r="AH98" s="70">
        <f>Tabulka2[[#This Row],[Hodnota dopadu - důvěrnost (B)]]*Tabulka2[[#This Row],[Hodnota zranitelnosti (B)]]*Tabulka2[[#This Row],[Hodnota hrozby (B)]]</f>
        <v>12</v>
      </c>
      <c r="AI98" s="70">
        <f>Tabulka2[[#This Row],[Hodnota dopadu - integrita (B)]]*Tabulka2[[#This Row],[Hodnota zranitelnosti (B)]]*Tabulka2[[#This Row],[Hodnota hrozby (B)]]</f>
        <v>18</v>
      </c>
      <c r="AJ98" s="76" t="s">
        <v>559</v>
      </c>
      <c r="AK98" s="76" t="s">
        <v>563</v>
      </c>
    </row>
    <row r="99" spans="1:37" ht="15" x14ac:dyDescent="0.25">
      <c r="A99" s="70" t="s">
        <v>440</v>
      </c>
      <c r="B99" s="71" t="s">
        <v>556</v>
      </c>
      <c r="C99" s="72" t="s">
        <v>235</v>
      </c>
      <c r="D99" s="72">
        <f>'Katalog podpůrných aktiv'!$I$2</f>
        <v>2</v>
      </c>
      <c r="E99" s="72">
        <f>'Katalog podpůrných aktiv'!$J$2</f>
        <v>3</v>
      </c>
      <c r="F99" s="71" t="s">
        <v>341</v>
      </c>
      <c r="G99" s="72">
        <v>3</v>
      </c>
      <c r="H99" s="73" t="s">
        <v>353</v>
      </c>
      <c r="I99" s="72">
        <v>2</v>
      </c>
      <c r="J99" s="70" t="s">
        <v>235</v>
      </c>
      <c r="K99" s="70">
        <f>Tabulka2[[#This Row],[Hodnota dopadu - důvěrnost]]*Tabulka2[[#This Row],[Hodnota zranitelnosti]]*Tabulka2[[#This Row],[Hodnota hrozby]]</f>
        <v>12</v>
      </c>
      <c r="L99" s="70">
        <f>Tabulka2[[#This Row],[Hodnota dopadu - integrita]]*Tabulka2[[#This Row],[Hodnota zranitelnosti]]*Tabulka2[[#This Row],[Hodnota hrozby]]</f>
        <v>18</v>
      </c>
      <c r="M99" s="71" t="s">
        <v>559</v>
      </c>
      <c r="N99" s="71" t="s">
        <v>563</v>
      </c>
      <c r="O99" s="71" t="s">
        <v>563</v>
      </c>
      <c r="P99" s="74"/>
      <c r="Q99" s="72" t="s">
        <v>235</v>
      </c>
      <c r="R99" s="72">
        <f>'Katalog podpůrných aktiv'!$I$2</f>
        <v>2</v>
      </c>
      <c r="S99" s="72">
        <f>'Katalog podpůrných aktiv'!$J$2</f>
        <v>3</v>
      </c>
      <c r="T99" s="75">
        <v>3</v>
      </c>
      <c r="U99" s="72">
        <v>2</v>
      </c>
      <c r="V99" s="70" t="s">
        <v>235</v>
      </c>
      <c r="W99" s="70">
        <f>Tabulka2[[#This Row],[Hodnota dopadu - důvěrnost (A)]]*Tabulka2[[#This Row],[Hodnota zranitelnosti (A)]]*Tabulka2[[#This Row],[Hodnota hrozby (A)]]</f>
        <v>12</v>
      </c>
      <c r="X99" s="70">
        <f>Tabulka2[[#This Row],[Hodnota dopadu - integrita (A)]]*Tabulka2[[#This Row],[Hodnota zranitelnosti (A)]]*Tabulka2[[#This Row],[Hodnota hrozby (A)]]</f>
        <v>18</v>
      </c>
      <c r="Y99" s="76" t="s">
        <v>559</v>
      </c>
      <c r="Z99" s="76" t="s">
        <v>563</v>
      </c>
      <c r="AA99" s="77"/>
      <c r="AB99" s="72" t="s">
        <v>235</v>
      </c>
      <c r="AC99" s="72">
        <f>'Katalog podpůrných aktiv'!$I$2</f>
        <v>2</v>
      </c>
      <c r="AD99" s="72">
        <f>'Katalog podpůrných aktiv'!$J$2</f>
        <v>3</v>
      </c>
      <c r="AE99" s="75">
        <v>3</v>
      </c>
      <c r="AF99" s="72">
        <v>2</v>
      </c>
      <c r="AG99" s="70" t="s">
        <v>235</v>
      </c>
      <c r="AH99" s="70">
        <f>Tabulka2[[#This Row],[Hodnota dopadu - důvěrnost (B)]]*Tabulka2[[#This Row],[Hodnota zranitelnosti (B)]]*Tabulka2[[#This Row],[Hodnota hrozby (B)]]</f>
        <v>12</v>
      </c>
      <c r="AI99" s="70">
        <f>Tabulka2[[#This Row],[Hodnota dopadu - integrita (B)]]*Tabulka2[[#This Row],[Hodnota zranitelnosti (B)]]*Tabulka2[[#This Row],[Hodnota hrozby (B)]]</f>
        <v>18</v>
      </c>
      <c r="AJ99" s="76" t="s">
        <v>559</v>
      </c>
      <c r="AK99" s="76" t="s">
        <v>563</v>
      </c>
    </row>
    <row r="100" spans="1:37" ht="30" x14ac:dyDescent="0.25">
      <c r="A100" s="70" t="s">
        <v>441</v>
      </c>
      <c r="B100" s="71" t="s">
        <v>556</v>
      </c>
      <c r="C100" s="72">
        <f>'Katalog podpůrných aktiv'!$G$2</f>
        <v>3</v>
      </c>
      <c r="D100" s="72" t="s">
        <v>235</v>
      </c>
      <c r="E100" s="72">
        <f>'Katalog podpůrných aktiv'!$J$2</f>
        <v>3</v>
      </c>
      <c r="F100" s="71" t="s">
        <v>341</v>
      </c>
      <c r="G100" s="72">
        <v>3</v>
      </c>
      <c r="H100" s="71" t="s">
        <v>348</v>
      </c>
      <c r="I100" s="72">
        <v>2</v>
      </c>
      <c r="J100" s="70">
        <f>Tabulka2[[#This Row],[Hodnota dopadu - dostupnost]]*Tabulka2[[#This Row],[Hodnota zranitelnosti]]*Tabulka2[[#This Row],[Hodnota hrozby]]</f>
        <v>18</v>
      </c>
      <c r="K100" s="70" t="s">
        <v>235</v>
      </c>
      <c r="L100" s="70">
        <f>Tabulka2[[#This Row],[Hodnota dopadu - integrita]]*Tabulka2[[#This Row],[Hodnota zranitelnosti]]*Tabulka2[[#This Row],[Hodnota hrozby]]</f>
        <v>18</v>
      </c>
      <c r="M100" s="71" t="s">
        <v>559</v>
      </c>
      <c r="N100" s="71" t="s">
        <v>563</v>
      </c>
      <c r="O100" s="71" t="s">
        <v>563</v>
      </c>
      <c r="P100" s="74"/>
      <c r="Q100" s="72">
        <f>'Katalog podpůrných aktiv'!$G$2</f>
        <v>3</v>
      </c>
      <c r="R100" s="72" t="s">
        <v>235</v>
      </c>
      <c r="S100" s="72">
        <f>'Katalog podpůrných aktiv'!$J$2</f>
        <v>3</v>
      </c>
      <c r="T100" s="75">
        <v>3</v>
      </c>
      <c r="U100" s="72">
        <v>2</v>
      </c>
      <c r="V100" s="70">
        <f>Tabulka2[[#This Row],[Hodnota dopadu - dostupnost (A)]]*Tabulka2[[#This Row],[Hodnota zranitelnosti (A)]]*Tabulka2[[#This Row],[Hodnota hrozby (A)]]</f>
        <v>18</v>
      </c>
      <c r="W100" s="70" t="s">
        <v>235</v>
      </c>
      <c r="X100" s="70">
        <f>Tabulka2[[#This Row],[Hodnota dopadu - integrita (A)]]*Tabulka2[[#This Row],[Hodnota zranitelnosti (A)]]*Tabulka2[[#This Row],[Hodnota hrozby (A)]]</f>
        <v>18</v>
      </c>
      <c r="Y100" s="76" t="s">
        <v>559</v>
      </c>
      <c r="Z100" s="76" t="s">
        <v>563</v>
      </c>
      <c r="AA100" s="77"/>
      <c r="AB100" s="72">
        <f>'Katalog podpůrných aktiv'!$G$2</f>
        <v>3</v>
      </c>
      <c r="AC100" s="72" t="s">
        <v>235</v>
      </c>
      <c r="AD100" s="72">
        <f>'Katalog podpůrných aktiv'!$J$2</f>
        <v>3</v>
      </c>
      <c r="AE100" s="75">
        <v>3</v>
      </c>
      <c r="AF100" s="72">
        <v>2</v>
      </c>
      <c r="AG100" s="70">
        <f>Tabulka2[[#This Row],[Hodnota dopadu - dostupnost (B)]]*Tabulka2[[#This Row],[Hodnota zranitelnosti (B)]]*Tabulka2[[#This Row],[Hodnota hrozby (B)]]</f>
        <v>18</v>
      </c>
      <c r="AH100" s="70" t="s">
        <v>235</v>
      </c>
      <c r="AI100" s="70">
        <f>Tabulka2[[#This Row],[Hodnota dopadu - integrita (B)]]*Tabulka2[[#This Row],[Hodnota zranitelnosti (B)]]*Tabulka2[[#This Row],[Hodnota hrozby (B)]]</f>
        <v>18</v>
      </c>
      <c r="AJ100" s="76" t="s">
        <v>559</v>
      </c>
      <c r="AK100" s="76" t="s">
        <v>563</v>
      </c>
    </row>
    <row r="101" spans="1:37" ht="45" x14ac:dyDescent="0.25">
      <c r="A101" s="70" t="s">
        <v>442</v>
      </c>
      <c r="B101" s="71" t="s">
        <v>556</v>
      </c>
      <c r="C101" s="72">
        <f>'Katalog podpůrných aktiv'!$G$2</f>
        <v>3</v>
      </c>
      <c r="D101" s="72" t="s">
        <v>235</v>
      </c>
      <c r="E101" s="72">
        <f>'Katalog podpůrných aktiv'!$J$2</f>
        <v>3</v>
      </c>
      <c r="F101" s="71" t="s">
        <v>341</v>
      </c>
      <c r="G101" s="72">
        <v>3</v>
      </c>
      <c r="H101" s="73" t="s">
        <v>358</v>
      </c>
      <c r="I101" s="72">
        <v>2</v>
      </c>
      <c r="J101" s="70">
        <f>Tabulka2[[#This Row],[Hodnota dopadu - dostupnost]]*Tabulka2[[#This Row],[Hodnota zranitelnosti]]*Tabulka2[[#This Row],[Hodnota hrozby]]</f>
        <v>18</v>
      </c>
      <c r="K101" s="70" t="s">
        <v>235</v>
      </c>
      <c r="L101" s="70">
        <f>Tabulka2[[#This Row],[Hodnota dopadu - integrita]]*Tabulka2[[#This Row],[Hodnota zranitelnosti]]*Tabulka2[[#This Row],[Hodnota hrozby]]</f>
        <v>18</v>
      </c>
      <c r="M101" s="71" t="s">
        <v>559</v>
      </c>
      <c r="N101" s="71" t="s">
        <v>563</v>
      </c>
      <c r="O101" s="71" t="s">
        <v>563</v>
      </c>
      <c r="P101" s="74"/>
      <c r="Q101" s="72">
        <f>'Katalog podpůrných aktiv'!$G$2</f>
        <v>3</v>
      </c>
      <c r="R101" s="72" t="s">
        <v>235</v>
      </c>
      <c r="S101" s="72">
        <f>'Katalog podpůrných aktiv'!$J$2</f>
        <v>3</v>
      </c>
      <c r="T101" s="75">
        <v>3</v>
      </c>
      <c r="U101" s="72">
        <v>2</v>
      </c>
      <c r="V101" s="70">
        <f>Tabulka2[[#This Row],[Hodnota dopadu - dostupnost (A)]]*Tabulka2[[#This Row],[Hodnota zranitelnosti (A)]]*Tabulka2[[#This Row],[Hodnota hrozby (A)]]</f>
        <v>18</v>
      </c>
      <c r="W101" s="70" t="s">
        <v>235</v>
      </c>
      <c r="X101" s="70">
        <f>Tabulka2[[#This Row],[Hodnota dopadu - integrita (A)]]*Tabulka2[[#This Row],[Hodnota zranitelnosti (A)]]*Tabulka2[[#This Row],[Hodnota hrozby (A)]]</f>
        <v>18</v>
      </c>
      <c r="Y101" s="76" t="s">
        <v>559</v>
      </c>
      <c r="Z101" s="76" t="s">
        <v>563</v>
      </c>
      <c r="AA101" s="77"/>
      <c r="AB101" s="72">
        <f>'Katalog podpůrných aktiv'!$G$2</f>
        <v>3</v>
      </c>
      <c r="AC101" s="72" t="s">
        <v>235</v>
      </c>
      <c r="AD101" s="72">
        <f>'Katalog podpůrných aktiv'!$J$2</f>
        <v>3</v>
      </c>
      <c r="AE101" s="75">
        <v>3</v>
      </c>
      <c r="AF101" s="72">
        <v>2</v>
      </c>
      <c r="AG101" s="70">
        <f>Tabulka2[[#This Row],[Hodnota dopadu - dostupnost (B)]]*Tabulka2[[#This Row],[Hodnota zranitelnosti (B)]]*Tabulka2[[#This Row],[Hodnota hrozby (B)]]</f>
        <v>18</v>
      </c>
      <c r="AH101" s="70" t="s">
        <v>235</v>
      </c>
      <c r="AI101" s="70">
        <f>Tabulka2[[#This Row],[Hodnota dopadu - integrita (B)]]*Tabulka2[[#This Row],[Hodnota zranitelnosti (B)]]*Tabulka2[[#This Row],[Hodnota hrozby (B)]]</f>
        <v>18</v>
      </c>
      <c r="AJ101" s="76" t="s">
        <v>559</v>
      </c>
      <c r="AK101" s="76" t="s">
        <v>563</v>
      </c>
    </row>
    <row r="102" spans="1:37" ht="60" x14ac:dyDescent="0.25">
      <c r="A102" s="70" t="s">
        <v>443</v>
      </c>
      <c r="B102" s="71" t="s">
        <v>556</v>
      </c>
      <c r="C102" s="72">
        <f>'Katalog podpůrných aktiv'!$G$2</f>
        <v>3</v>
      </c>
      <c r="D102" s="72">
        <f>'Katalog podpůrných aktiv'!$I$2</f>
        <v>2</v>
      </c>
      <c r="E102" s="72">
        <f>'Katalog podpůrných aktiv'!$J$2</f>
        <v>3</v>
      </c>
      <c r="F102" s="71" t="s">
        <v>341</v>
      </c>
      <c r="G102" s="72">
        <v>3</v>
      </c>
      <c r="H102" s="78" t="s">
        <v>356</v>
      </c>
      <c r="I102" s="79">
        <v>4</v>
      </c>
      <c r="J102" s="70">
        <f>Tabulka2[[#This Row],[Hodnota dopadu - dostupnost]]*Tabulka2[[#This Row],[Hodnota zranitelnosti]]*Tabulka2[[#This Row],[Hodnota hrozby]]</f>
        <v>36</v>
      </c>
      <c r="K102" s="70">
        <f>Tabulka2[[#This Row],[Hodnota dopadu - důvěrnost]]*Tabulka2[[#This Row],[Hodnota zranitelnosti]]*Tabulka2[[#This Row],[Hodnota hrozby]]</f>
        <v>24</v>
      </c>
      <c r="L102" s="70">
        <f>Tabulka2[[#This Row],[Hodnota dopadu - integrita]]*Tabulka2[[#This Row],[Hodnota zranitelnosti]]*Tabulka2[[#This Row],[Hodnota hrozby]]</f>
        <v>36</v>
      </c>
      <c r="M102" s="71" t="s">
        <v>560</v>
      </c>
      <c r="N102" s="71" t="s">
        <v>563</v>
      </c>
      <c r="O102" s="71" t="s">
        <v>580</v>
      </c>
      <c r="P102" s="74"/>
      <c r="Q102" s="72">
        <f>'Katalog podpůrných aktiv'!$G$2</f>
        <v>3</v>
      </c>
      <c r="R102" s="72">
        <f>'Katalog podpůrných aktiv'!$I$2</f>
        <v>2</v>
      </c>
      <c r="S102" s="72">
        <f>'Katalog podpůrných aktiv'!$J$2</f>
        <v>3</v>
      </c>
      <c r="T102" s="75">
        <v>3</v>
      </c>
      <c r="U102" s="79">
        <v>4</v>
      </c>
      <c r="V102" s="70">
        <f>Tabulka2[[#This Row],[Hodnota dopadu - dostupnost (A)]]*Tabulka2[[#This Row],[Hodnota zranitelnosti (A)]]*Tabulka2[[#This Row],[Hodnota hrozby (A)]]</f>
        <v>36</v>
      </c>
      <c r="W102" s="70">
        <f>Tabulka2[[#This Row],[Hodnota dopadu - důvěrnost (A)]]*Tabulka2[[#This Row],[Hodnota zranitelnosti (A)]]*Tabulka2[[#This Row],[Hodnota hrozby (A)]]</f>
        <v>24</v>
      </c>
      <c r="X102" s="70">
        <f>Tabulka2[[#This Row],[Hodnota dopadu - integrita (A)]]*Tabulka2[[#This Row],[Hodnota zranitelnosti (A)]]*Tabulka2[[#This Row],[Hodnota hrozby (A)]]</f>
        <v>36</v>
      </c>
      <c r="Y102" s="76" t="s">
        <v>560</v>
      </c>
      <c r="Z102" s="76" t="s">
        <v>595</v>
      </c>
      <c r="AA102" s="77"/>
      <c r="AB102" s="72">
        <f>'Katalog podpůrných aktiv'!$G$2</f>
        <v>3</v>
      </c>
      <c r="AC102" s="72">
        <f>'Katalog podpůrných aktiv'!$I$2</f>
        <v>2</v>
      </c>
      <c r="AD102" s="72">
        <f>'Katalog podpůrných aktiv'!$J$2</f>
        <v>3</v>
      </c>
      <c r="AE102" s="75">
        <v>3</v>
      </c>
      <c r="AF102" s="72">
        <v>2</v>
      </c>
      <c r="AG102" s="70">
        <f>Tabulka2[[#This Row],[Hodnota dopadu - dostupnost (B)]]*Tabulka2[[#This Row],[Hodnota zranitelnosti (B)]]*Tabulka2[[#This Row],[Hodnota hrozby (B)]]</f>
        <v>18</v>
      </c>
      <c r="AH102" s="70">
        <f>Tabulka2[[#This Row],[Hodnota dopadu - důvěrnost (B)]]*Tabulka2[[#This Row],[Hodnota zranitelnosti (B)]]*Tabulka2[[#This Row],[Hodnota hrozby (B)]]</f>
        <v>12</v>
      </c>
      <c r="AI102" s="70">
        <f>Tabulka2[[#This Row],[Hodnota dopadu - integrita (B)]]*Tabulka2[[#This Row],[Hodnota zranitelnosti (B)]]*Tabulka2[[#This Row],[Hodnota hrozby (B)]]</f>
        <v>18</v>
      </c>
      <c r="AJ102" s="76" t="s">
        <v>559</v>
      </c>
      <c r="AK102" s="80" t="s">
        <v>563</v>
      </c>
    </row>
    <row r="103" spans="1:37" ht="60" x14ac:dyDescent="0.25">
      <c r="A103" s="70" t="s">
        <v>444</v>
      </c>
      <c r="B103" s="71" t="s">
        <v>556</v>
      </c>
      <c r="C103" s="72">
        <f>'Katalog podpůrných aktiv'!$G$2</f>
        <v>3</v>
      </c>
      <c r="D103" s="72">
        <f>'Katalog podpůrných aktiv'!$I$2</f>
        <v>2</v>
      </c>
      <c r="E103" s="72" t="s">
        <v>235</v>
      </c>
      <c r="F103" s="71" t="s">
        <v>341</v>
      </c>
      <c r="G103" s="72">
        <v>3</v>
      </c>
      <c r="H103" s="81" t="s">
        <v>398</v>
      </c>
      <c r="I103" s="79">
        <v>4</v>
      </c>
      <c r="J103" s="70">
        <f>Tabulka2[[#This Row],[Hodnota dopadu - dostupnost]]*Tabulka2[[#This Row],[Hodnota zranitelnosti]]*Tabulka2[[#This Row],[Hodnota hrozby]]</f>
        <v>36</v>
      </c>
      <c r="K103" s="70">
        <f>Tabulka2[[#This Row],[Hodnota dopadu - důvěrnost]]*Tabulka2[[#This Row],[Hodnota zranitelnosti]]*Tabulka2[[#This Row],[Hodnota hrozby]]</f>
        <v>24</v>
      </c>
      <c r="L103" s="70" t="s">
        <v>235</v>
      </c>
      <c r="M103" s="71" t="s">
        <v>560</v>
      </c>
      <c r="N103" s="71" t="s">
        <v>563</v>
      </c>
      <c r="O103" s="71" t="s">
        <v>581</v>
      </c>
      <c r="P103" s="74"/>
      <c r="Q103" s="72">
        <f>'Katalog podpůrných aktiv'!$G$2</f>
        <v>3</v>
      </c>
      <c r="R103" s="72">
        <f>'Katalog podpůrných aktiv'!$I$2</f>
        <v>2</v>
      </c>
      <c r="S103" s="72" t="s">
        <v>235</v>
      </c>
      <c r="T103" s="75">
        <v>3</v>
      </c>
      <c r="U103" s="79">
        <v>4</v>
      </c>
      <c r="V103" s="70">
        <f>Tabulka2[[#This Row],[Hodnota dopadu - dostupnost (A)]]*Tabulka2[[#This Row],[Hodnota zranitelnosti (A)]]*Tabulka2[[#This Row],[Hodnota hrozby (A)]]</f>
        <v>36</v>
      </c>
      <c r="W103" s="70">
        <f>Tabulka2[[#This Row],[Hodnota dopadu - důvěrnost (A)]]*Tabulka2[[#This Row],[Hodnota zranitelnosti (A)]]*Tabulka2[[#This Row],[Hodnota hrozby (A)]]</f>
        <v>24</v>
      </c>
      <c r="X103" s="70" t="s">
        <v>235</v>
      </c>
      <c r="Y103" s="76" t="s">
        <v>560</v>
      </c>
      <c r="Z103" s="76" t="s">
        <v>595</v>
      </c>
      <c r="AA103" s="77"/>
      <c r="AB103" s="72">
        <f>'Katalog podpůrných aktiv'!$G$2</f>
        <v>3</v>
      </c>
      <c r="AC103" s="72">
        <f>'Katalog podpůrných aktiv'!$I$2</f>
        <v>2</v>
      </c>
      <c r="AD103" s="72" t="s">
        <v>235</v>
      </c>
      <c r="AE103" s="75">
        <v>3</v>
      </c>
      <c r="AF103" s="72">
        <v>2</v>
      </c>
      <c r="AG103" s="70">
        <f>Tabulka2[[#This Row],[Hodnota dopadu - dostupnost (B)]]*Tabulka2[[#This Row],[Hodnota zranitelnosti (B)]]*Tabulka2[[#This Row],[Hodnota hrozby (B)]]</f>
        <v>18</v>
      </c>
      <c r="AH103" s="70">
        <f>Tabulka2[[#This Row],[Hodnota dopadu - důvěrnost (B)]]*Tabulka2[[#This Row],[Hodnota zranitelnosti (B)]]*Tabulka2[[#This Row],[Hodnota hrozby (B)]]</f>
        <v>12</v>
      </c>
      <c r="AI103" s="70" t="s">
        <v>235</v>
      </c>
      <c r="AJ103" s="76" t="s">
        <v>559</v>
      </c>
      <c r="AK103" s="76" t="s">
        <v>563</v>
      </c>
    </row>
    <row r="104" spans="1:37" ht="30" x14ac:dyDescent="0.25">
      <c r="A104" s="70" t="s">
        <v>445</v>
      </c>
      <c r="B104" s="71" t="s">
        <v>556</v>
      </c>
      <c r="C104" s="72">
        <f>'Katalog podpůrných aktiv'!$G$2</f>
        <v>3</v>
      </c>
      <c r="D104" s="72">
        <f>'Katalog podpůrných aktiv'!$I$2</f>
        <v>2</v>
      </c>
      <c r="E104" s="72">
        <f>'Katalog podpůrných aktiv'!$J$2</f>
        <v>3</v>
      </c>
      <c r="F104" s="71" t="s">
        <v>341</v>
      </c>
      <c r="G104" s="72">
        <v>3</v>
      </c>
      <c r="H104" s="71" t="s">
        <v>349</v>
      </c>
      <c r="I104" s="72">
        <v>2</v>
      </c>
      <c r="J104" s="70">
        <f>Tabulka2[[#This Row],[Hodnota dopadu - dostupnost]]*Tabulka2[[#This Row],[Hodnota zranitelnosti]]*Tabulka2[[#This Row],[Hodnota hrozby]]</f>
        <v>18</v>
      </c>
      <c r="K104" s="70">
        <f>Tabulka2[[#This Row],[Hodnota dopadu - důvěrnost]]*Tabulka2[[#This Row],[Hodnota zranitelnosti]]*Tabulka2[[#This Row],[Hodnota hrozby]]</f>
        <v>12</v>
      </c>
      <c r="L104" s="70">
        <f>Tabulka2[[#This Row],[Hodnota dopadu - integrita]]*Tabulka2[[#This Row],[Hodnota zranitelnosti]]*Tabulka2[[#This Row],[Hodnota hrozby]]</f>
        <v>18</v>
      </c>
      <c r="M104" s="71" t="s">
        <v>559</v>
      </c>
      <c r="N104" s="71" t="s">
        <v>563</v>
      </c>
      <c r="O104" s="71" t="s">
        <v>563</v>
      </c>
      <c r="P104" s="74"/>
      <c r="Q104" s="72">
        <f>'Katalog podpůrných aktiv'!$G$2</f>
        <v>3</v>
      </c>
      <c r="R104" s="72">
        <f>'Katalog podpůrných aktiv'!$I$2</f>
        <v>2</v>
      </c>
      <c r="S104" s="72">
        <f>'Katalog podpůrných aktiv'!$J$2</f>
        <v>3</v>
      </c>
      <c r="T104" s="75">
        <v>3</v>
      </c>
      <c r="U104" s="72">
        <v>2</v>
      </c>
      <c r="V104" s="70">
        <f>Tabulka2[[#This Row],[Hodnota dopadu - dostupnost (A)]]*Tabulka2[[#This Row],[Hodnota zranitelnosti (A)]]*Tabulka2[[#This Row],[Hodnota hrozby (A)]]</f>
        <v>18</v>
      </c>
      <c r="W104" s="70">
        <f>Tabulka2[[#This Row],[Hodnota dopadu - důvěrnost (A)]]*Tabulka2[[#This Row],[Hodnota zranitelnosti (A)]]*Tabulka2[[#This Row],[Hodnota hrozby (A)]]</f>
        <v>12</v>
      </c>
      <c r="X104" s="70">
        <f>Tabulka2[[#This Row],[Hodnota dopadu - integrita (A)]]*Tabulka2[[#This Row],[Hodnota zranitelnosti (A)]]*Tabulka2[[#This Row],[Hodnota hrozby (A)]]</f>
        <v>18</v>
      </c>
      <c r="Y104" s="76" t="s">
        <v>559</v>
      </c>
      <c r="Z104" s="76" t="s">
        <v>563</v>
      </c>
      <c r="AA104" s="77"/>
      <c r="AB104" s="72">
        <f>'Katalog podpůrných aktiv'!$G$2</f>
        <v>3</v>
      </c>
      <c r="AC104" s="72">
        <f>'Katalog podpůrných aktiv'!$I$2</f>
        <v>2</v>
      </c>
      <c r="AD104" s="72">
        <f>'Katalog podpůrných aktiv'!$J$2</f>
        <v>3</v>
      </c>
      <c r="AE104" s="75">
        <v>3</v>
      </c>
      <c r="AF104" s="72">
        <v>2</v>
      </c>
      <c r="AG104" s="70">
        <f>Tabulka2[[#This Row],[Hodnota dopadu - dostupnost (B)]]*Tabulka2[[#This Row],[Hodnota zranitelnosti (B)]]*Tabulka2[[#This Row],[Hodnota hrozby (B)]]</f>
        <v>18</v>
      </c>
      <c r="AH104" s="70">
        <f>Tabulka2[[#This Row],[Hodnota dopadu - důvěrnost (B)]]*Tabulka2[[#This Row],[Hodnota zranitelnosti (B)]]*Tabulka2[[#This Row],[Hodnota hrozby (B)]]</f>
        <v>12</v>
      </c>
      <c r="AI104" s="70">
        <f>Tabulka2[[#This Row],[Hodnota dopadu - integrita (B)]]*Tabulka2[[#This Row],[Hodnota zranitelnosti (B)]]*Tabulka2[[#This Row],[Hodnota hrozby (B)]]</f>
        <v>18</v>
      </c>
      <c r="AJ104" s="76" t="s">
        <v>559</v>
      </c>
      <c r="AK104" s="76" t="s">
        <v>563</v>
      </c>
    </row>
    <row r="105" spans="1:37" ht="30" x14ac:dyDescent="0.25">
      <c r="A105" s="70" t="s">
        <v>446</v>
      </c>
      <c r="B105" s="71" t="s">
        <v>556</v>
      </c>
      <c r="C105" s="72">
        <f>'Katalog podpůrných aktiv'!$G$2</f>
        <v>3</v>
      </c>
      <c r="D105" s="72">
        <f>'Katalog podpůrných aktiv'!$I$2</f>
        <v>2</v>
      </c>
      <c r="E105" s="72">
        <f>'Katalog podpůrných aktiv'!$J$2</f>
        <v>3</v>
      </c>
      <c r="F105" s="71" t="s">
        <v>341</v>
      </c>
      <c r="G105" s="72">
        <v>3</v>
      </c>
      <c r="H105" s="73" t="s">
        <v>350</v>
      </c>
      <c r="I105" s="72">
        <v>2</v>
      </c>
      <c r="J105" s="70">
        <f>Tabulka2[[#This Row],[Hodnota dopadu - dostupnost]]*Tabulka2[[#This Row],[Hodnota zranitelnosti]]*Tabulka2[[#This Row],[Hodnota hrozby]]</f>
        <v>18</v>
      </c>
      <c r="K105" s="70">
        <f>Tabulka2[[#This Row],[Hodnota dopadu - důvěrnost]]*Tabulka2[[#This Row],[Hodnota zranitelnosti]]*Tabulka2[[#This Row],[Hodnota hrozby]]</f>
        <v>12</v>
      </c>
      <c r="L105" s="70">
        <f>Tabulka2[[#This Row],[Hodnota dopadu - integrita]]*Tabulka2[[#This Row],[Hodnota zranitelnosti]]*Tabulka2[[#This Row],[Hodnota hrozby]]</f>
        <v>18</v>
      </c>
      <c r="M105" s="71" t="s">
        <v>559</v>
      </c>
      <c r="N105" s="71" t="s">
        <v>563</v>
      </c>
      <c r="O105" s="71" t="s">
        <v>563</v>
      </c>
      <c r="P105" s="74"/>
      <c r="Q105" s="72">
        <f>'Katalog podpůrných aktiv'!$G$2</f>
        <v>3</v>
      </c>
      <c r="R105" s="72">
        <f>'Katalog podpůrných aktiv'!$I$2</f>
        <v>2</v>
      </c>
      <c r="S105" s="72">
        <f>'Katalog podpůrných aktiv'!$J$2</f>
        <v>3</v>
      </c>
      <c r="T105" s="75">
        <v>3</v>
      </c>
      <c r="U105" s="72">
        <v>2</v>
      </c>
      <c r="V105" s="70">
        <f>Tabulka2[[#This Row],[Hodnota dopadu - dostupnost (A)]]*Tabulka2[[#This Row],[Hodnota zranitelnosti (A)]]*Tabulka2[[#This Row],[Hodnota hrozby (A)]]</f>
        <v>18</v>
      </c>
      <c r="W105" s="70">
        <f>Tabulka2[[#This Row],[Hodnota dopadu - důvěrnost (A)]]*Tabulka2[[#This Row],[Hodnota zranitelnosti (A)]]*Tabulka2[[#This Row],[Hodnota hrozby (A)]]</f>
        <v>12</v>
      </c>
      <c r="X105" s="70">
        <f>Tabulka2[[#This Row],[Hodnota dopadu - integrita (A)]]*Tabulka2[[#This Row],[Hodnota zranitelnosti (A)]]*Tabulka2[[#This Row],[Hodnota hrozby (A)]]</f>
        <v>18</v>
      </c>
      <c r="Y105" s="76" t="s">
        <v>559</v>
      </c>
      <c r="Z105" s="76" t="s">
        <v>563</v>
      </c>
      <c r="AA105" s="77"/>
      <c r="AB105" s="72">
        <f>'Katalog podpůrných aktiv'!$G$2</f>
        <v>3</v>
      </c>
      <c r="AC105" s="72">
        <f>'Katalog podpůrných aktiv'!$I$2</f>
        <v>2</v>
      </c>
      <c r="AD105" s="72">
        <f>'Katalog podpůrných aktiv'!$J$2</f>
        <v>3</v>
      </c>
      <c r="AE105" s="75">
        <v>3</v>
      </c>
      <c r="AF105" s="72">
        <v>2</v>
      </c>
      <c r="AG105" s="70">
        <f>Tabulka2[[#This Row],[Hodnota dopadu - dostupnost (B)]]*Tabulka2[[#This Row],[Hodnota zranitelnosti (B)]]*Tabulka2[[#This Row],[Hodnota hrozby (B)]]</f>
        <v>18</v>
      </c>
      <c r="AH105" s="70">
        <f>Tabulka2[[#This Row],[Hodnota dopadu - důvěrnost (B)]]*Tabulka2[[#This Row],[Hodnota zranitelnosti (B)]]*Tabulka2[[#This Row],[Hodnota hrozby (B)]]</f>
        <v>12</v>
      </c>
      <c r="AI105" s="70">
        <f>Tabulka2[[#This Row],[Hodnota dopadu - integrita (B)]]*Tabulka2[[#This Row],[Hodnota zranitelnosti (B)]]*Tabulka2[[#This Row],[Hodnota hrozby (B)]]</f>
        <v>18</v>
      </c>
      <c r="AJ105" s="76" t="s">
        <v>559</v>
      </c>
      <c r="AK105" s="76" t="s">
        <v>563</v>
      </c>
    </row>
    <row r="106" spans="1:37" ht="60" x14ac:dyDescent="0.25">
      <c r="A106" s="70" t="s">
        <v>447</v>
      </c>
      <c r="B106" s="71" t="s">
        <v>556</v>
      </c>
      <c r="C106" s="72">
        <f>'Katalog podpůrných aktiv'!$G$2</f>
        <v>3</v>
      </c>
      <c r="D106" s="72">
        <f>'Katalog podpůrných aktiv'!$I$2</f>
        <v>2</v>
      </c>
      <c r="E106" s="72">
        <f>'Katalog podpůrných aktiv'!$J$2</f>
        <v>3</v>
      </c>
      <c r="F106" s="71" t="s">
        <v>341</v>
      </c>
      <c r="G106" s="72">
        <v>3</v>
      </c>
      <c r="H106" s="78" t="s">
        <v>352</v>
      </c>
      <c r="I106" s="79">
        <v>4</v>
      </c>
      <c r="J106" s="70">
        <f>Tabulka2[[#This Row],[Hodnota dopadu - dostupnost]]*Tabulka2[[#This Row],[Hodnota zranitelnosti]]*Tabulka2[[#This Row],[Hodnota hrozby]]</f>
        <v>36</v>
      </c>
      <c r="K106" s="70">
        <f>Tabulka2[[#This Row],[Hodnota dopadu - důvěrnost]]*Tabulka2[[#This Row],[Hodnota zranitelnosti]]*Tabulka2[[#This Row],[Hodnota hrozby]]</f>
        <v>24</v>
      </c>
      <c r="L106" s="70">
        <f>Tabulka2[[#This Row],[Hodnota dopadu - integrita]]*Tabulka2[[#This Row],[Hodnota zranitelnosti]]*Tabulka2[[#This Row],[Hodnota hrozby]]</f>
        <v>36</v>
      </c>
      <c r="M106" s="71" t="s">
        <v>560</v>
      </c>
      <c r="N106" s="71" t="s">
        <v>563</v>
      </c>
      <c r="O106" s="71" t="s">
        <v>579</v>
      </c>
      <c r="P106" s="74"/>
      <c r="Q106" s="72">
        <f>'Katalog podpůrných aktiv'!$G$2</f>
        <v>3</v>
      </c>
      <c r="R106" s="72">
        <f>'Katalog podpůrných aktiv'!$I$2</f>
        <v>2</v>
      </c>
      <c r="S106" s="72">
        <f>'Katalog podpůrných aktiv'!$J$2</f>
        <v>3</v>
      </c>
      <c r="T106" s="75">
        <v>3</v>
      </c>
      <c r="U106" s="79">
        <v>4</v>
      </c>
      <c r="V106" s="70">
        <f>Tabulka2[[#This Row],[Hodnota dopadu - dostupnost (A)]]*Tabulka2[[#This Row],[Hodnota zranitelnosti (A)]]*Tabulka2[[#This Row],[Hodnota hrozby (A)]]</f>
        <v>36</v>
      </c>
      <c r="W106" s="70">
        <f>Tabulka2[[#This Row],[Hodnota dopadu - důvěrnost (A)]]*Tabulka2[[#This Row],[Hodnota zranitelnosti (A)]]*Tabulka2[[#This Row],[Hodnota hrozby (A)]]</f>
        <v>24</v>
      </c>
      <c r="X106" s="70">
        <f>Tabulka2[[#This Row],[Hodnota dopadu - integrita (A)]]*Tabulka2[[#This Row],[Hodnota zranitelnosti (A)]]*Tabulka2[[#This Row],[Hodnota hrozby (A)]]</f>
        <v>36</v>
      </c>
      <c r="Y106" s="71" t="s">
        <v>560</v>
      </c>
      <c r="Z106" s="71" t="s">
        <v>595</v>
      </c>
      <c r="AA106" s="77"/>
      <c r="AB106" s="72">
        <f>'Katalog podpůrných aktiv'!$G$2</f>
        <v>3</v>
      </c>
      <c r="AC106" s="72">
        <f>'Katalog podpůrných aktiv'!$I$2</f>
        <v>2</v>
      </c>
      <c r="AD106" s="72">
        <f>'Katalog podpůrných aktiv'!$J$2</f>
        <v>3</v>
      </c>
      <c r="AE106" s="75">
        <v>3</v>
      </c>
      <c r="AF106" s="72">
        <v>2</v>
      </c>
      <c r="AG106" s="70">
        <f>Tabulka2[[#This Row],[Hodnota dopadu - dostupnost (B)]]*Tabulka2[[#This Row],[Hodnota zranitelnosti (B)]]*Tabulka2[[#This Row],[Hodnota hrozby (B)]]</f>
        <v>18</v>
      </c>
      <c r="AH106" s="70">
        <f>Tabulka2[[#This Row],[Hodnota dopadu - důvěrnost (B)]]*Tabulka2[[#This Row],[Hodnota zranitelnosti (B)]]*Tabulka2[[#This Row],[Hodnota hrozby (B)]]</f>
        <v>12</v>
      </c>
      <c r="AI106" s="70">
        <f>Tabulka2[[#This Row],[Hodnota dopadu - integrita (B)]]*Tabulka2[[#This Row],[Hodnota zranitelnosti (B)]]*Tabulka2[[#This Row],[Hodnota hrozby (B)]]</f>
        <v>18</v>
      </c>
      <c r="AJ106" s="76" t="s">
        <v>559</v>
      </c>
      <c r="AK106" s="76" t="s">
        <v>563</v>
      </c>
    </row>
    <row r="107" spans="1:37" ht="75" x14ac:dyDescent="0.25">
      <c r="A107" s="70" t="s">
        <v>448</v>
      </c>
      <c r="B107" s="71" t="s">
        <v>556</v>
      </c>
      <c r="C107" s="72">
        <f>'Katalog podpůrných aktiv'!$G$2</f>
        <v>3</v>
      </c>
      <c r="D107" s="72" t="s">
        <v>235</v>
      </c>
      <c r="E107" s="72" t="s">
        <v>235</v>
      </c>
      <c r="F107" s="71" t="s">
        <v>341</v>
      </c>
      <c r="G107" s="72">
        <v>3</v>
      </c>
      <c r="H107" s="81" t="s">
        <v>351</v>
      </c>
      <c r="I107" s="79">
        <v>4</v>
      </c>
      <c r="J107" s="70">
        <f>Tabulka2[[#This Row],[Hodnota dopadu - dostupnost]]*Tabulka2[[#This Row],[Hodnota zranitelnosti]]*Tabulka2[[#This Row],[Hodnota hrozby]]</f>
        <v>36</v>
      </c>
      <c r="K107" s="70" t="s">
        <v>235</v>
      </c>
      <c r="L107" s="70" t="s">
        <v>235</v>
      </c>
      <c r="M107" s="71" t="s">
        <v>560</v>
      </c>
      <c r="N107" s="71" t="s">
        <v>563</v>
      </c>
      <c r="O107" s="71" t="s">
        <v>578</v>
      </c>
      <c r="P107" s="74"/>
      <c r="Q107" s="72">
        <f>'Katalog podpůrných aktiv'!$G$2</f>
        <v>3</v>
      </c>
      <c r="R107" s="72" t="s">
        <v>235</v>
      </c>
      <c r="S107" s="72" t="s">
        <v>235</v>
      </c>
      <c r="T107" s="75">
        <v>3</v>
      </c>
      <c r="U107" s="79">
        <v>4</v>
      </c>
      <c r="V107" s="70">
        <f>Tabulka2[[#This Row],[Hodnota dopadu - dostupnost (A)]]*Tabulka2[[#This Row],[Hodnota zranitelnosti (A)]]*Tabulka2[[#This Row],[Hodnota hrozby (A)]]</f>
        <v>36</v>
      </c>
      <c r="W107" s="70" t="s">
        <v>235</v>
      </c>
      <c r="X107" s="70" t="s">
        <v>235</v>
      </c>
      <c r="Y107" s="76" t="s">
        <v>560</v>
      </c>
      <c r="Z107" s="76" t="s">
        <v>595</v>
      </c>
      <c r="AA107" s="77"/>
      <c r="AB107" s="72">
        <f>'Katalog podpůrných aktiv'!$G$2</f>
        <v>3</v>
      </c>
      <c r="AC107" s="72" t="s">
        <v>235</v>
      </c>
      <c r="AD107" s="72" t="s">
        <v>235</v>
      </c>
      <c r="AE107" s="75">
        <v>3</v>
      </c>
      <c r="AF107" s="72">
        <v>2</v>
      </c>
      <c r="AG107" s="70">
        <f>Tabulka2[[#This Row],[Hodnota dopadu - dostupnost (B)]]*Tabulka2[[#This Row],[Hodnota zranitelnosti (B)]]*Tabulka2[[#This Row],[Hodnota hrozby (B)]]</f>
        <v>18</v>
      </c>
      <c r="AH107" s="70" t="s">
        <v>235</v>
      </c>
      <c r="AI107" s="70" t="s">
        <v>235</v>
      </c>
      <c r="AJ107" s="76" t="s">
        <v>559</v>
      </c>
      <c r="AK107" s="76" t="s">
        <v>563</v>
      </c>
    </row>
    <row r="108" spans="1:37" ht="60" x14ac:dyDescent="0.25">
      <c r="A108" s="70" t="s">
        <v>449</v>
      </c>
      <c r="B108" s="71" t="s">
        <v>557</v>
      </c>
      <c r="C108" s="72">
        <f>'Katalog podpůrných aktiv'!$G$3</f>
        <v>3</v>
      </c>
      <c r="D108" s="72">
        <f>'Katalog podpůrných aktiv'!$I$3</f>
        <v>3</v>
      </c>
      <c r="E108" s="72">
        <f>'Katalog podpůrných aktiv'!$J$3</f>
        <v>3</v>
      </c>
      <c r="F108" s="71" t="s">
        <v>338</v>
      </c>
      <c r="G108" s="72">
        <v>3</v>
      </c>
      <c r="H108" s="71" t="s">
        <v>355</v>
      </c>
      <c r="I108" s="72">
        <v>2</v>
      </c>
      <c r="J108" s="70">
        <f>Tabulka2[[#This Row],[Hodnota dopadu - dostupnost]]*Tabulka2[[#This Row],[Hodnota zranitelnosti]]*Tabulka2[[#This Row],[Hodnota hrozby]]</f>
        <v>18</v>
      </c>
      <c r="K108" s="70">
        <f>Tabulka2[[#This Row],[Hodnota dopadu - důvěrnost]]*Tabulka2[[#This Row],[Hodnota zranitelnosti]]*Tabulka2[[#This Row],[Hodnota hrozby]]</f>
        <v>18</v>
      </c>
      <c r="L108" s="70">
        <f>Tabulka2[[#This Row],[Hodnota dopadu - integrita]]*Tabulka2[[#This Row],[Hodnota zranitelnosti]]*Tabulka2[[#This Row],[Hodnota hrozby]]</f>
        <v>18</v>
      </c>
      <c r="M108" s="71" t="s">
        <v>559</v>
      </c>
      <c r="N108" s="71" t="s">
        <v>563</v>
      </c>
      <c r="O108" s="71" t="s">
        <v>563</v>
      </c>
      <c r="P108" s="74"/>
      <c r="Q108" s="72">
        <f>'Katalog podpůrných aktiv'!$G$3</f>
        <v>3</v>
      </c>
      <c r="R108" s="72">
        <f>'Katalog podpůrných aktiv'!$I$3</f>
        <v>3</v>
      </c>
      <c r="S108" s="72">
        <f>'Katalog podpůrných aktiv'!$J$3</f>
        <v>3</v>
      </c>
      <c r="T108" s="75">
        <v>3</v>
      </c>
      <c r="U108" s="72">
        <v>2</v>
      </c>
      <c r="V108" s="70">
        <f>Tabulka2[[#This Row],[Hodnota dopadu - dostupnost (A)]]*Tabulka2[[#This Row],[Hodnota zranitelnosti (A)]]*Tabulka2[[#This Row],[Hodnota hrozby (A)]]</f>
        <v>18</v>
      </c>
      <c r="W108" s="70">
        <f>Tabulka2[[#This Row],[Hodnota dopadu - důvěrnost (A)]]*Tabulka2[[#This Row],[Hodnota zranitelnosti (A)]]*Tabulka2[[#This Row],[Hodnota hrozby (A)]]</f>
        <v>18</v>
      </c>
      <c r="X108" s="70">
        <f>Tabulka2[[#This Row],[Hodnota dopadu - integrita (A)]]*Tabulka2[[#This Row],[Hodnota zranitelnosti (A)]]*Tabulka2[[#This Row],[Hodnota hrozby (A)]]</f>
        <v>18</v>
      </c>
      <c r="Y108" s="76" t="s">
        <v>559</v>
      </c>
      <c r="Z108" s="76" t="s">
        <v>563</v>
      </c>
      <c r="AA108" s="77"/>
      <c r="AB108" s="72">
        <f>'Katalog podpůrných aktiv'!$G$3</f>
        <v>3</v>
      </c>
      <c r="AC108" s="72">
        <f>'Katalog podpůrných aktiv'!$I$3</f>
        <v>3</v>
      </c>
      <c r="AD108" s="72">
        <f>'Katalog podpůrných aktiv'!$J$3</f>
        <v>3</v>
      </c>
      <c r="AE108" s="75">
        <v>3</v>
      </c>
      <c r="AF108" s="72">
        <v>2</v>
      </c>
      <c r="AG108" s="70">
        <f>Tabulka2[[#This Row],[Hodnota dopadu - dostupnost (B)]]*Tabulka2[[#This Row],[Hodnota zranitelnosti (B)]]*Tabulka2[[#This Row],[Hodnota hrozby (B)]]</f>
        <v>18</v>
      </c>
      <c r="AH108" s="70">
        <f>Tabulka2[[#This Row],[Hodnota dopadu - důvěrnost (B)]]*Tabulka2[[#This Row],[Hodnota zranitelnosti (B)]]*Tabulka2[[#This Row],[Hodnota hrozby (B)]]</f>
        <v>18</v>
      </c>
      <c r="AI108" s="70">
        <f>Tabulka2[[#This Row],[Hodnota dopadu - integrita (B)]]*Tabulka2[[#This Row],[Hodnota zranitelnosti (B)]]*Tabulka2[[#This Row],[Hodnota hrozby (B)]]</f>
        <v>18</v>
      </c>
      <c r="AJ108" s="76" t="s">
        <v>559</v>
      </c>
      <c r="AK108" s="76" t="s">
        <v>563</v>
      </c>
    </row>
    <row r="109" spans="1:37" ht="60" x14ac:dyDescent="0.25">
      <c r="A109" s="70" t="s">
        <v>450</v>
      </c>
      <c r="B109" s="71" t="s">
        <v>557</v>
      </c>
      <c r="C109" s="72">
        <f>'Katalog podpůrných aktiv'!$G$3</f>
        <v>3</v>
      </c>
      <c r="D109" s="72" t="s">
        <v>235</v>
      </c>
      <c r="E109" s="72">
        <f>'Katalog podpůrných aktiv'!$J$3</f>
        <v>3</v>
      </c>
      <c r="F109" s="71" t="s">
        <v>338</v>
      </c>
      <c r="G109" s="72">
        <v>3</v>
      </c>
      <c r="H109" s="81" t="s">
        <v>345</v>
      </c>
      <c r="I109" s="79">
        <v>4</v>
      </c>
      <c r="J109" s="70">
        <f>Tabulka2[[#This Row],[Hodnota dopadu - dostupnost]]*Tabulka2[[#This Row],[Hodnota zranitelnosti]]*Tabulka2[[#This Row],[Hodnota hrozby]]</f>
        <v>36</v>
      </c>
      <c r="K109" s="70" t="s">
        <v>235</v>
      </c>
      <c r="L109" s="70">
        <f>Tabulka2[[#This Row],[Hodnota dopadu - integrita]]*Tabulka2[[#This Row],[Hodnota zranitelnosti]]*Tabulka2[[#This Row],[Hodnota hrozby]]</f>
        <v>36</v>
      </c>
      <c r="M109" s="71" t="s">
        <v>560</v>
      </c>
      <c r="N109" s="71" t="s">
        <v>563</v>
      </c>
      <c r="O109" s="71" t="s">
        <v>578</v>
      </c>
      <c r="P109" s="74"/>
      <c r="Q109" s="72">
        <f>'Katalog podpůrných aktiv'!$G$3</f>
        <v>3</v>
      </c>
      <c r="R109" s="72" t="s">
        <v>235</v>
      </c>
      <c r="S109" s="72">
        <f>'Katalog podpůrných aktiv'!$J$3</f>
        <v>3</v>
      </c>
      <c r="T109" s="75">
        <v>3</v>
      </c>
      <c r="U109" s="79">
        <v>4</v>
      </c>
      <c r="V109" s="70">
        <f>Tabulka2[[#This Row],[Hodnota dopadu - dostupnost (A)]]*Tabulka2[[#This Row],[Hodnota zranitelnosti (A)]]*Tabulka2[[#This Row],[Hodnota hrozby (A)]]</f>
        <v>36</v>
      </c>
      <c r="W109" s="70" t="s">
        <v>235</v>
      </c>
      <c r="X109" s="70">
        <f>Tabulka2[[#This Row],[Hodnota dopadu - integrita (A)]]*Tabulka2[[#This Row],[Hodnota zranitelnosti (A)]]*Tabulka2[[#This Row],[Hodnota hrozby (A)]]</f>
        <v>36</v>
      </c>
      <c r="Y109" s="76" t="s">
        <v>560</v>
      </c>
      <c r="Z109" s="76" t="s">
        <v>595</v>
      </c>
      <c r="AA109" s="77"/>
      <c r="AB109" s="72">
        <f>'Katalog podpůrných aktiv'!$G$3</f>
        <v>3</v>
      </c>
      <c r="AC109" s="72" t="s">
        <v>235</v>
      </c>
      <c r="AD109" s="72">
        <f>'Katalog podpůrných aktiv'!$J$3</f>
        <v>3</v>
      </c>
      <c r="AE109" s="75">
        <v>3</v>
      </c>
      <c r="AF109" s="72">
        <v>2</v>
      </c>
      <c r="AG109" s="70">
        <f>Tabulka2[[#This Row],[Hodnota dopadu - dostupnost (B)]]*Tabulka2[[#This Row],[Hodnota zranitelnosti (B)]]*Tabulka2[[#This Row],[Hodnota hrozby (B)]]</f>
        <v>18</v>
      </c>
      <c r="AH109" s="70" t="s">
        <v>235</v>
      </c>
      <c r="AI109" s="70">
        <f>Tabulka2[[#This Row],[Hodnota dopadu - integrita (B)]]*Tabulka2[[#This Row],[Hodnota zranitelnosti (B)]]*Tabulka2[[#This Row],[Hodnota hrozby (B)]]</f>
        <v>18</v>
      </c>
      <c r="AJ109" s="76" t="s">
        <v>559</v>
      </c>
      <c r="AK109" s="80" t="s">
        <v>563</v>
      </c>
    </row>
    <row r="110" spans="1:37" ht="15" x14ac:dyDescent="0.25">
      <c r="A110" s="70" t="s">
        <v>451</v>
      </c>
      <c r="B110" s="71" t="s">
        <v>557</v>
      </c>
      <c r="C110" s="72" t="s">
        <v>235</v>
      </c>
      <c r="D110" s="72">
        <f>'Katalog podpůrných aktiv'!$I$3</f>
        <v>3</v>
      </c>
      <c r="E110" s="72">
        <f>'Katalog podpůrných aktiv'!$J$3</f>
        <v>3</v>
      </c>
      <c r="F110" s="71" t="s">
        <v>338</v>
      </c>
      <c r="G110" s="72">
        <v>3</v>
      </c>
      <c r="H110" s="71" t="s">
        <v>353</v>
      </c>
      <c r="I110" s="72">
        <v>2</v>
      </c>
      <c r="J110" s="70" t="s">
        <v>235</v>
      </c>
      <c r="K110" s="70">
        <f>Tabulka2[[#This Row],[Hodnota dopadu - důvěrnost]]*Tabulka2[[#This Row],[Hodnota zranitelnosti]]*Tabulka2[[#This Row],[Hodnota hrozby]]</f>
        <v>18</v>
      </c>
      <c r="L110" s="70">
        <f>Tabulka2[[#This Row],[Hodnota dopadu - integrita]]*Tabulka2[[#This Row],[Hodnota zranitelnosti]]*Tabulka2[[#This Row],[Hodnota hrozby]]</f>
        <v>18</v>
      </c>
      <c r="M110" s="71" t="s">
        <v>559</v>
      </c>
      <c r="N110" s="71" t="s">
        <v>563</v>
      </c>
      <c r="O110" s="71" t="s">
        <v>563</v>
      </c>
      <c r="P110" s="74"/>
      <c r="Q110" s="72" t="s">
        <v>235</v>
      </c>
      <c r="R110" s="72">
        <f>'Katalog podpůrných aktiv'!$I$3</f>
        <v>3</v>
      </c>
      <c r="S110" s="72">
        <f>'Katalog podpůrných aktiv'!$J$3</f>
        <v>3</v>
      </c>
      <c r="T110" s="75">
        <v>3</v>
      </c>
      <c r="U110" s="72">
        <v>2</v>
      </c>
      <c r="V110" s="70" t="s">
        <v>235</v>
      </c>
      <c r="W110" s="70">
        <f>Tabulka2[[#This Row],[Hodnota dopadu - důvěrnost (A)]]*Tabulka2[[#This Row],[Hodnota zranitelnosti (A)]]*Tabulka2[[#This Row],[Hodnota hrozby (A)]]</f>
        <v>18</v>
      </c>
      <c r="X110" s="70">
        <f>Tabulka2[[#This Row],[Hodnota dopadu - integrita (A)]]*Tabulka2[[#This Row],[Hodnota zranitelnosti (A)]]*Tabulka2[[#This Row],[Hodnota hrozby (A)]]</f>
        <v>18</v>
      </c>
      <c r="Y110" s="76" t="s">
        <v>559</v>
      </c>
      <c r="Z110" s="76" t="s">
        <v>563</v>
      </c>
      <c r="AA110" s="77"/>
      <c r="AB110" s="72" t="s">
        <v>235</v>
      </c>
      <c r="AC110" s="72">
        <f>'Katalog podpůrných aktiv'!$I$3</f>
        <v>3</v>
      </c>
      <c r="AD110" s="72">
        <f>'Katalog podpůrných aktiv'!$J$3</f>
        <v>3</v>
      </c>
      <c r="AE110" s="75">
        <v>3</v>
      </c>
      <c r="AF110" s="72">
        <v>2</v>
      </c>
      <c r="AG110" s="70" t="s">
        <v>235</v>
      </c>
      <c r="AH110" s="70">
        <f>Tabulka2[[#This Row],[Hodnota dopadu - důvěrnost (B)]]*Tabulka2[[#This Row],[Hodnota zranitelnosti (B)]]*Tabulka2[[#This Row],[Hodnota hrozby (B)]]</f>
        <v>18</v>
      </c>
      <c r="AI110" s="70">
        <f>Tabulka2[[#This Row],[Hodnota dopadu - integrita (B)]]*Tabulka2[[#This Row],[Hodnota zranitelnosti (B)]]*Tabulka2[[#This Row],[Hodnota hrozby (B)]]</f>
        <v>18</v>
      </c>
      <c r="AJ110" s="76" t="s">
        <v>559</v>
      </c>
      <c r="AK110" s="76" t="s">
        <v>563</v>
      </c>
    </row>
    <row r="111" spans="1:37" ht="60" x14ac:dyDescent="0.25">
      <c r="A111" s="70" t="s">
        <v>452</v>
      </c>
      <c r="B111" s="71" t="s">
        <v>557</v>
      </c>
      <c r="C111" s="72">
        <f>'Katalog podpůrných aktiv'!$G$3</f>
        <v>3</v>
      </c>
      <c r="D111" s="72">
        <f>'Katalog podpůrných aktiv'!$I$3</f>
        <v>3</v>
      </c>
      <c r="E111" s="72">
        <f>'Katalog podpůrných aktiv'!$J$3</f>
        <v>3</v>
      </c>
      <c r="F111" s="71" t="s">
        <v>338</v>
      </c>
      <c r="G111" s="72">
        <v>3</v>
      </c>
      <c r="H111" s="81" t="s">
        <v>346</v>
      </c>
      <c r="I111" s="79">
        <v>4</v>
      </c>
      <c r="J111" s="70">
        <f>Tabulka2[[#This Row],[Hodnota dopadu - dostupnost]]*Tabulka2[[#This Row],[Hodnota zranitelnosti]]*Tabulka2[[#This Row],[Hodnota hrozby]]</f>
        <v>36</v>
      </c>
      <c r="K111" s="70">
        <f>Tabulka2[[#This Row],[Hodnota dopadu - důvěrnost]]*Tabulka2[[#This Row],[Hodnota zranitelnosti]]*Tabulka2[[#This Row],[Hodnota hrozby]]</f>
        <v>36</v>
      </c>
      <c r="L111" s="70">
        <f>Tabulka2[[#This Row],[Hodnota dopadu - integrita]]*Tabulka2[[#This Row],[Hodnota zranitelnosti]]*Tabulka2[[#This Row],[Hodnota hrozby]]</f>
        <v>36</v>
      </c>
      <c r="M111" s="71" t="s">
        <v>560</v>
      </c>
      <c r="N111" s="71" t="s">
        <v>563</v>
      </c>
      <c r="O111" s="71" t="s">
        <v>579</v>
      </c>
      <c r="P111" s="74"/>
      <c r="Q111" s="72">
        <f>'Katalog podpůrných aktiv'!$G$3</f>
        <v>3</v>
      </c>
      <c r="R111" s="72">
        <f>'Katalog podpůrných aktiv'!$I$3</f>
        <v>3</v>
      </c>
      <c r="S111" s="72">
        <f>'Katalog podpůrných aktiv'!$J$3</f>
        <v>3</v>
      </c>
      <c r="T111" s="75">
        <v>3</v>
      </c>
      <c r="U111" s="79">
        <v>4</v>
      </c>
      <c r="V111" s="70">
        <f>Tabulka2[[#This Row],[Hodnota dopadu - dostupnost (A)]]*Tabulka2[[#This Row],[Hodnota zranitelnosti (A)]]*Tabulka2[[#This Row],[Hodnota hrozby (A)]]</f>
        <v>36</v>
      </c>
      <c r="W111" s="70">
        <f>Tabulka2[[#This Row],[Hodnota dopadu - důvěrnost (A)]]*Tabulka2[[#This Row],[Hodnota zranitelnosti (A)]]*Tabulka2[[#This Row],[Hodnota hrozby (A)]]</f>
        <v>36</v>
      </c>
      <c r="X111" s="70">
        <f>Tabulka2[[#This Row],[Hodnota dopadu - integrita (A)]]*Tabulka2[[#This Row],[Hodnota zranitelnosti (A)]]*Tabulka2[[#This Row],[Hodnota hrozby (A)]]</f>
        <v>36</v>
      </c>
      <c r="Y111" s="71" t="s">
        <v>560</v>
      </c>
      <c r="Z111" s="76" t="s">
        <v>595</v>
      </c>
      <c r="AA111" s="77"/>
      <c r="AB111" s="72">
        <f>'Katalog podpůrných aktiv'!$G$3</f>
        <v>3</v>
      </c>
      <c r="AC111" s="72">
        <f>'Katalog podpůrných aktiv'!$I$3</f>
        <v>3</v>
      </c>
      <c r="AD111" s="72">
        <f>'Katalog podpůrných aktiv'!$J$3</f>
        <v>3</v>
      </c>
      <c r="AE111" s="75">
        <v>3</v>
      </c>
      <c r="AF111" s="72">
        <v>2</v>
      </c>
      <c r="AG111" s="70">
        <f>Tabulka2[[#This Row],[Hodnota dopadu - dostupnost (B)]]*Tabulka2[[#This Row],[Hodnota zranitelnosti (B)]]*Tabulka2[[#This Row],[Hodnota hrozby (B)]]</f>
        <v>18</v>
      </c>
      <c r="AH111" s="70">
        <f>Tabulka2[[#This Row],[Hodnota dopadu - důvěrnost (B)]]*Tabulka2[[#This Row],[Hodnota zranitelnosti (B)]]*Tabulka2[[#This Row],[Hodnota hrozby (B)]]</f>
        <v>18</v>
      </c>
      <c r="AI111" s="70">
        <f>Tabulka2[[#This Row],[Hodnota dopadu - integrita (B)]]*Tabulka2[[#This Row],[Hodnota zranitelnosti (B)]]*Tabulka2[[#This Row],[Hodnota hrozby (B)]]</f>
        <v>18</v>
      </c>
      <c r="AJ111" s="76" t="s">
        <v>559</v>
      </c>
      <c r="AK111" s="80"/>
    </row>
    <row r="112" spans="1:37" ht="15" x14ac:dyDescent="0.25">
      <c r="A112" s="70" t="s">
        <v>453</v>
      </c>
      <c r="B112" s="71" t="s">
        <v>557</v>
      </c>
      <c r="C112" s="72">
        <f>'Katalog podpůrných aktiv'!$G$3</f>
        <v>3</v>
      </c>
      <c r="D112" s="72">
        <f>'Katalog podpůrných aktiv'!$I$3</f>
        <v>3</v>
      </c>
      <c r="E112" s="72">
        <f>'Katalog podpůrných aktiv'!$J$3</f>
        <v>3</v>
      </c>
      <c r="F112" s="71" t="s">
        <v>338</v>
      </c>
      <c r="G112" s="72">
        <v>3</v>
      </c>
      <c r="H112" s="71" t="s">
        <v>354</v>
      </c>
      <c r="I112" s="72">
        <v>1</v>
      </c>
      <c r="J112" s="70">
        <f>Tabulka2[[#This Row],[Hodnota dopadu - dostupnost]]*Tabulka2[[#This Row],[Hodnota zranitelnosti]]*Tabulka2[[#This Row],[Hodnota hrozby]]</f>
        <v>9</v>
      </c>
      <c r="K112" s="70">
        <f>Tabulka2[[#This Row],[Hodnota dopadu - důvěrnost]]*Tabulka2[[#This Row],[Hodnota zranitelnosti]]*Tabulka2[[#This Row],[Hodnota hrozby]]</f>
        <v>9</v>
      </c>
      <c r="L112" s="70">
        <f>Tabulka2[[#This Row],[Hodnota dopadu - integrita]]*Tabulka2[[#This Row],[Hodnota zranitelnosti]]*Tabulka2[[#This Row],[Hodnota hrozby]]</f>
        <v>9</v>
      </c>
      <c r="M112" s="71" t="s">
        <v>558</v>
      </c>
      <c r="N112" s="71" t="s">
        <v>563</v>
      </c>
      <c r="O112" s="71" t="s">
        <v>563</v>
      </c>
      <c r="P112" s="74"/>
      <c r="Q112" s="72">
        <f>'Katalog podpůrných aktiv'!$G$3</f>
        <v>3</v>
      </c>
      <c r="R112" s="72">
        <f>'Katalog podpůrných aktiv'!$I$3</f>
        <v>3</v>
      </c>
      <c r="S112" s="72">
        <f>'Katalog podpůrných aktiv'!$J$3</f>
        <v>3</v>
      </c>
      <c r="T112" s="75">
        <v>3</v>
      </c>
      <c r="U112" s="72">
        <v>1</v>
      </c>
      <c r="V112" s="70">
        <f>Tabulka2[[#This Row],[Hodnota dopadu - dostupnost (A)]]*Tabulka2[[#This Row],[Hodnota zranitelnosti (A)]]*Tabulka2[[#This Row],[Hodnota hrozby (A)]]</f>
        <v>9</v>
      </c>
      <c r="W112" s="70">
        <f>Tabulka2[[#This Row],[Hodnota dopadu - důvěrnost (A)]]*Tabulka2[[#This Row],[Hodnota zranitelnosti (A)]]*Tabulka2[[#This Row],[Hodnota hrozby (A)]]</f>
        <v>9</v>
      </c>
      <c r="X112" s="70">
        <f>Tabulka2[[#This Row],[Hodnota dopadu - integrita (A)]]*Tabulka2[[#This Row],[Hodnota zranitelnosti (A)]]*Tabulka2[[#This Row],[Hodnota hrozby (A)]]</f>
        <v>9</v>
      </c>
      <c r="Y112" s="76" t="s">
        <v>558</v>
      </c>
      <c r="Z112" s="76" t="s">
        <v>563</v>
      </c>
      <c r="AA112" s="77"/>
      <c r="AB112" s="72">
        <f>'Katalog podpůrných aktiv'!$G$3</f>
        <v>3</v>
      </c>
      <c r="AC112" s="72">
        <f>'Katalog podpůrných aktiv'!$I$3</f>
        <v>3</v>
      </c>
      <c r="AD112" s="72">
        <f>'Katalog podpůrných aktiv'!$J$3</f>
        <v>3</v>
      </c>
      <c r="AE112" s="75">
        <v>3</v>
      </c>
      <c r="AF112" s="72">
        <v>1</v>
      </c>
      <c r="AG112" s="70">
        <f>Tabulka2[[#This Row],[Hodnota dopadu - dostupnost (B)]]*Tabulka2[[#This Row],[Hodnota zranitelnosti (B)]]*Tabulka2[[#This Row],[Hodnota hrozby (B)]]</f>
        <v>9</v>
      </c>
      <c r="AH112" s="70">
        <f>Tabulka2[[#This Row],[Hodnota dopadu - důvěrnost (B)]]*Tabulka2[[#This Row],[Hodnota zranitelnosti (B)]]*Tabulka2[[#This Row],[Hodnota hrozby (B)]]</f>
        <v>9</v>
      </c>
      <c r="AI112" s="70">
        <f>Tabulka2[[#This Row],[Hodnota dopadu - integrita (B)]]*Tabulka2[[#This Row],[Hodnota zranitelnosti (B)]]*Tabulka2[[#This Row],[Hodnota hrozby (B)]]</f>
        <v>9</v>
      </c>
      <c r="AJ112" s="76" t="s">
        <v>558</v>
      </c>
      <c r="AK112" s="76" t="s">
        <v>563</v>
      </c>
    </row>
    <row r="113" spans="1:37" ht="45" x14ac:dyDescent="0.25">
      <c r="A113" s="70" t="s">
        <v>454</v>
      </c>
      <c r="B113" s="71" t="s">
        <v>557</v>
      </c>
      <c r="C113" s="72">
        <f>'Katalog podpůrných aktiv'!$G$3</f>
        <v>3</v>
      </c>
      <c r="D113" s="72" t="s">
        <v>235</v>
      </c>
      <c r="E113" s="72">
        <f>'Katalog podpůrných aktiv'!$J$3</f>
        <v>3</v>
      </c>
      <c r="F113" s="71" t="s">
        <v>338</v>
      </c>
      <c r="G113" s="72">
        <v>3</v>
      </c>
      <c r="H113" s="73" t="s">
        <v>358</v>
      </c>
      <c r="I113" s="72">
        <v>2</v>
      </c>
      <c r="J113" s="70">
        <f>Tabulka2[[#This Row],[Hodnota dopadu - dostupnost]]*Tabulka2[[#This Row],[Hodnota zranitelnosti]]*Tabulka2[[#This Row],[Hodnota hrozby]]</f>
        <v>18</v>
      </c>
      <c r="K113" s="70" t="s">
        <v>235</v>
      </c>
      <c r="L113" s="70">
        <f>Tabulka2[[#This Row],[Hodnota dopadu - integrita]]*Tabulka2[[#This Row],[Hodnota zranitelnosti]]*Tabulka2[[#This Row],[Hodnota hrozby]]</f>
        <v>18</v>
      </c>
      <c r="M113" s="71" t="s">
        <v>559</v>
      </c>
      <c r="N113" s="71" t="s">
        <v>563</v>
      </c>
      <c r="O113" s="71" t="s">
        <v>563</v>
      </c>
      <c r="P113" s="74"/>
      <c r="Q113" s="72">
        <f>'Katalog podpůrných aktiv'!$G$3</f>
        <v>3</v>
      </c>
      <c r="R113" s="72" t="s">
        <v>235</v>
      </c>
      <c r="S113" s="72">
        <f>'Katalog podpůrných aktiv'!$J$3</f>
        <v>3</v>
      </c>
      <c r="T113" s="75">
        <v>3</v>
      </c>
      <c r="U113" s="72">
        <v>2</v>
      </c>
      <c r="V113" s="70">
        <f>Tabulka2[[#This Row],[Hodnota dopadu - dostupnost (A)]]*Tabulka2[[#This Row],[Hodnota zranitelnosti (A)]]*Tabulka2[[#This Row],[Hodnota hrozby (A)]]</f>
        <v>18</v>
      </c>
      <c r="W113" s="70" t="s">
        <v>235</v>
      </c>
      <c r="X113" s="70">
        <f>Tabulka2[[#This Row],[Hodnota dopadu - integrita (A)]]*Tabulka2[[#This Row],[Hodnota zranitelnosti (A)]]*Tabulka2[[#This Row],[Hodnota hrozby (A)]]</f>
        <v>18</v>
      </c>
      <c r="Y113" s="76" t="s">
        <v>559</v>
      </c>
      <c r="Z113" s="76" t="s">
        <v>563</v>
      </c>
      <c r="AA113" s="77"/>
      <c r="AB113" s="72">
        <f>'Katalog podpůrných aktiv'!$G$3</f>
        <v>3</v>
      </c>
      <c r="AC113" s="72" t="s">
        <v>235</v>
      </c>
      <c r="AD113" s="72">
        <f>'Katalog podpůrných aktiv'!$J$3</f>
        <v>3</v>
      </c>
      <c r="AE113" s="75">
        <v>3</v>
      </c>
      <c r="AF113" s="72">
        <v>2</v>
      </c>
      <c r="AG113" s="70">
        <f>Tabulka2[[#This Row],[Hodnota dopadu - dostupnost (B)]]*Tabulka2[[#This Row],[Hodnota zranitelnosti (B)]]*Tabulka2[[#This Row],[Hodnota hrozby (B)]]</f>
        <v>18</v>
      </c>
      <c r="AH113" s="70" t="s">
        <v>235</v>
      </c>
      <c r="AI113" s="70">
        <f>Tabulka2[[#This Row],[Hodnota dopadu - integrita (B)]]*Tabulka2[[#This Row],[Hodnota zranitelnosti (B)]]*Tabulka2[[#This Row],[Hodnota hrozby (B)]]</f>
        <v>18</v>
      </c>
      <c r="AJ113" s="76" t="s">
        <v>559</v>
      </c>
      <c r="AK113" s="76" t="s">
        <v>563</v>
      </c>
    </row>
    <row r="114" spans="1:37" ht="60" x14ac:dyDescent="0.25">
      <c r="A114" s="70" t="s">
        <v>455</v>
      </c>
      <c r="B114" s="71" t="s">
        <v>557</v>
      </c>
      <c r="C114" s="72">
        <f>'Katalog podpůrných aktiv'!$G$3</f>
        <v>3</v>
      </c>
      <c r="D114" s="72">
        <f>'Katalog podpůrných aktiv'!$I$3</f>
        <v>3</v>
      </c>
      <c r="E114" s="72">
        <f>'Katalog podpůrných aktiv'!$J$3</f>
        <v>3</v>
      </c>
      <c r="F114" s="71" t="s">
        <v>338</v>
      </c>
      <c r="G114" s="72">
        <v>3</v>
      </c>
      <c r="H114" s="78" t="s">
        <v>356</v>
      </c>
      <c r="I114" s="79">
        <v>4</v>
      </c>
      <c r="J114" s="70">
        <f>Tabulka2[[#This Row],[Hodnota dopadu - dostupnost]]*Tabulka2[[#This Row],[Hodnota zranitelnosti]]*Tabulka2[[#This Row],[Hodnota hrozby]]</f>
        <v>36</v>
      </c>
      <c r="K114" s="70">
        <f>Tabulka2[[#This Row],[Hodnota dopadu - důvěrnost]]*Tabulka2[[#This Row],[Hodnota zranitelnosti]]*Tabulka2[[#This Row],[Hodnota hrozby]]</f>
        <v>36</v>
      </c>
      <c r="L114" s="70">
        <f>Tabulka2[[#This Row],[Hodnota dopadu - integrita]]*Tabulka2[[#This Row],[Hodnota zranitelnosti]]*Tabulka2[[#This Row],[Hodnota hrozby]]</f>
        <v>36</v>
      </c>
      <c r="M114" s="71" t="s">
        <v>560</v>
      </c>
      <c r="N114" s="71" t="s">
        <v>563</v>
      </c>
      <c r="O114" s="71" t="s">
        <v>580</v>
      </c>
      <c r="P114" s="74"/>
      <c r="Q114" s="72">
        <f>'Katalog podpůrných aktiv'!$G$3</f>
        <v>3</v>
      </c>
      <c r="R114" s="72">
        <f>'Katalog podpůrných aktiv'!$I$3</f>
        <v>3</v>
      </c>
      <c r="S114" s="72">
        <f>'Katalog podpůrných aktiv'!$J$3</f>
        <v>3</v>
      </c>
      <c r="T114" s="75">
        <v>3</v>
      </c>
      <c r="U114" s="79">
        <v>4</v>
      </c>
      <c r="V114" s="70">
        <f>Tabulka2[[#This Row],[Hodnota dopadu - dostupnost (A)]]*Tabulka2[[#This Row],[Hodnota zranitelnosti (A)]]*Tabulka2[[#This Row],[Hodnota hrozby (A)]]</f>
        <v>36</v>
      </c>
      <c r="W114" s="70">
        <f>Tabulka2[[#This Row],[Hodnota dopadu - důvěrnost (A)]]*Tabulka2[[#This Row],[Hodnota zranitelnosti (A)]]*Tabulka2[[#This Row],[Hodnota hrozby (A)]]</f>
        <v>36</v>
      </c>
      <c r="X114" s="70">
        <f>Tabulka2[[#This Row],[Hodnota dopadu - integrita (A)]]*Tabulka2[[#This Row],[Hodnota zranitelnosti (A)]]*Tabulka2[[#This Row],[Hodnota hrozby (A)]]</f>
        <v>36</v>
      </c>
      <c r="Y114" s="76" t="s">
        <v>560</v>
      </c>
      <c r="Z114" s="76" t="s">
        <v>595</v>
      </c>
      <c r="AA114" s="77"/>
      <c r="AB114" s="72">
        <f>'Katalog podpůrných aktiv'!$G$3</f>
        <v>3</v>
      </c>
      <c r="AC114" s="72">
        <f>'Katalog podpůrných aktiv'!$I$3</f>
        <v>3</v>
      </c>
      <c r="AD114" s="72">
        <f>'Katalog podpůrných aktiv'!$J$3</f>
        <v>3</v>
      </c>
      <c r="AE114" s="75">
        <v>3</v>
      </c>
      <c r="AF114" s="72">
        <v>2</v>
      </c>
      <c r="AG114" s="70">
        <f>Tabulka2[[#This Row],[Hodnota dopadu - dostupnost (B)]]*Tabulka2[[#This Row],[Hodnota zranitelnosti (B)]]*Tabulka2[[#This Row],[Hodnota hrozby (B)]]</f>
        <v>18</v>
      </c>
      <c r="AH114" s="70">
        <f>Tabulka2[[#This Row],[Hodnota dopadu - důvěrnost (B)]]*Tabulka2[[#This Row],[Hodnota zranitelnosti (B)]]*Tabulka2[[#This Row],[Hodnota hrozby (B)]]</f>
        <v>18</v>
      </c>
      <c r="AI114" s="70">
        <f>Tabulka2[[#This Row],[Hodnota dopadu - integrita (B)]]*Tabulka2[[#This Row],[Hodnota zranitelnosti (B)]]*Tabulka2[[#This Row],[Hodnota hrozby (B)]]</f>
        <v>18</v>
      </c>
      <c r="AJ114" s="76" t="s">
        <v>559</v>
      </c>
      <c r="AK114" s="80" t="s">
        <v>563</v>
      </c>
    </row>
    <row r="115" spans="1:37" ht="60" x14ac:dyDescent="0.25">
      <c r="A115" s="70" t="s">
        <v>456</v>
      </c>
      <c r="B115" s="71" t="s">
        <v>557</v>
      </c>
      <c r="C115" s="72">
        <f>'Katalog podpůrných aktiv'!$G$3</f>
        <v>3</v>
      </c>
      <c r="D115" s="72">
        <f>'Katalog podpůrných aktiv'!$I$3</f>
        <v>3</v>
      </c>
      <c r="E115" s="72" t="s">
        <v>235</v>
      </c>
      <c r="F115" s="71" t="s">
        <v>338</v>
      </c>
      <c r="G115" s="72">
        <v>3</v>
      </c>
      <c r="H115" s="81" t="s">
        <v>398</v>
      </c>
      <c r="I115" s="79">
        <v>4</v>
      </c>
      <c r="J115" s="70">
        <f>Tabulka2[[#This Row],[Hodnota dopadu - dostupnost]]*Tabulka2[[#This Row],[Hodnota zranitelnosti]]*Tabulka2[[#This Row],[Hodnota hrozby]]</f>
        <v>36</v>
      </c>
      <c r="K115" s="70">
        <f>Tabulka2[[#This Row],[Hodnota dopadu - důvěrnost]]*Tabulka2[[#This Row],[Hodnota zranitelnosti]]*Tabulka2[[#This Row],[Hodnota hrozby]]</f>
        <v>36</v>
      </c>
      <c r="L115" s="70" t="s">
        <v>235</v>
      </c>
      <c r="M115" s="71" t="s">
        <v>560</v>
      </c>
      <c r="N115" s="71" t="s">
        <v>563</v>
      </c>
      <c r="O115" s="71" t="s">
        <v>581</v>
      </c>
      <c r="P115" s="74"/>
      <c r="Q115" s="72">
        <f>'Katalog podpůrných aktiv'!$G$3</f>
        <v>3</v>
      </c>
      <c r="R115" s="72">
        <f>'Katalog podpůrných aktiv'!$I$3</f>
        <v>3</v>
      </c>
      <c r="S115" s="72" t="s">
        <v>235</v>
      </c>
      <c r="T115" s="75">
        <v>3</v>
      </c>
      <c r="U115" s="79">
        <v>4</v>
      </c>
      <c r="V115" s="70">
        <f>Tabulka2[[#This Row],[Hodnota dopadu - dostupnost (A)]]*Tabulka2[[#This Row],[Hodnota zranitelnosti (A)]]*Tabulka2[[#This Row],[Hodnota hrozby (A)]]</f>
        <v>36</v>
      </c>
      <c r="W115" s="70">
        <f>Tabulka2[[#This Row],[Hodnota dopadu - důvěrnost (A)]]*Tabulka2[[#This Row],[Hodnota zranitelnosti (A)]]*Tabulka2[[#This Row],[Hodnota hrozby (A)]]</f>
        <v>36</v>
      </c>
      <c r="X115" s="70" t="s">
        <v>235</v>
      </c>
      <c r="Y115" s="76" t="s">
        <v>560</v>
      </c>
      <c r="Z115" s="76" t="s">
        <v>595</v>
      </c>
      <c r="AA115" s="77"/>
      <c r="AB115" s="72">
        <f>'Katalog podpůrných aktiv'!$G$3</f>
        <v>3</v>
      </c>
      <c r="AC115" s="72">
        <f>'Katalog podpůrných aktiv'!$I$3</f>
        <v>3</v>
      </c>
      <c r="AD115" s="72" t="s">
        <v>235</v>
      </c>
      <c r="AE115" s="75">
        <v>3</v>
      </c>
      <c r="AF115" s="72">
        <v>2</v>
      </c>
      <c r="AG115" s="70">
        <f>Tabulka2[[#This Row],[Hodnota dopadu - dostupnost (B)]]*Tabulka2[[#This Row],[Hodnota zranitelnosti (B)]]*Tabulka2[[#This Row],[Hodnota hrozby (B)]]</f>
        <v>18</v>
      </c>
      <c r="AH115" s="70">
        <f>Tabulka2[[#This Row],[Hodnota dopadu - důvěrnost (B)]]*Tabulka2[[#This Row],[Hodnota zranitelnosti (B)]]*Tabulka2[[#This Row],[Hodnota hrozby (B)]]</f>
        <v>18</v>
      </c>
      <c r="AI115" s="70" t="s">
        <v>235</v>
      </c>
      <c r="AJ115" s="76" t="s">
        <v>559</v>
      </c>
      <c r="AK115" s="76" t="s">
        <v>563</v>
      </c>
    </row>
    <row r="116" spans="1:37" ht="30" x14ac:dyDescent="0.25">
      <c r="A116" s="70" t="s">
        <v>457</v>
      </c>
      <c r="B116" s="71" t="s">
        <v>557</v>
      </c>
      <c r="C116" s="72">
        <f>'Katalog podpůrných aktiv'!$G$3</f>
        <v>3</v>
      </c>
      <c r="D116" s="72">
        <f>'Katalog podpůrných aktiv'!$I$3</f>
        <v>3</v>
      </c>
      <c r="E116" s="72">
        <f>'Katalog podpůrných aktiv'!$J$3</f>
        <v>3</v>
      </c>
      <c r="F116" s="71" t="s">
        <v>338</v>
      </c>
      <c r="G116" s="72">
        <v>3</v>
      </c>
      <c r="H116" s="71" t="s">
        <v>350</v>
      </c>
      <c r="I116" s="72">
        <v>2</v>
      </c>
      <c r="J116" s="70">
        <f>Tabulka2[[#This Row],[Hodnota dopadu - dostupnost]]*Tabulka2[[#This Row],[Hodnota zranitelnosti]]*Tabulka2[[#This Row],[Hodnota hrozby]]</f>
        <v>18</v>
      </c>
      <c r="K116" s="70">
        <f>Tabulka2[[#This Row],[Hodnota dopadu - důvěrnost]]*Tabulka2[[#This Row],[Hodnota zranitelnosti]]*Tabulka2[[#This Row],[Hodnota hrozby]]</f>
        <v>18</v>
      </c>
      <c r="L116" s="70">
        <f>Tabulka2[[#This Row],[Hodnota dopadu - integrita]]*Tabulka2[[#This Row],[Hodnota zranitelnosti]]*Tabulka2[[#This Row],[Hodnota hrozby]]</f>
        <v>18</v>
      </c>
      <c r="M116" s="71" t="s">
        <v>559</v>
      </c>
      <c r="N116" s="71" t="s">
        <v>563</v>
      </c>
      <c r="O116" s="71" t="s">
        <v>563</v>
      </c>
      <c r="P116" s="74"/>
      <c r="Q116" s="72">
        <f>'Katalog podpůrných aktiv'!$G$3</f>
        <v>3</v>
      </c>
      <c r="R116" s="72">
        <f>'Katalog podpůrných aktiv'!$I$3</f>
        <v>3</v>
      </c>
      <c r="S116" s="72">
        <f>'Katalog podpůrných aktiv'!$J$3</f>
        <v>3</v>
      </c>
      <c r="T116" s="75">
        <v>3</v>
      </c>
      <c r="U116" s="72">
        <v>2</v>
      </c>
      <c r="V116" s="70">
        <f>Tabulka2[[#This Row],[Hodnota dopadu - dostupnost (A)]]*Tabulka2[[#This Row],[Hodnota zranitelnosti (A)]]*Tabulka2[[#This Row],[Hodnota hrozby (A)]]</f>
        <v>18</v>
      </c>
      <c r="W116" s="70">
        <f>Tabulka2[[#This Row],[Hodnota dopadu - důvěrnost (A)]]*Tabulka2[[#This Row],[Hodnota zranitelnosti (A)]]*Tabulka2[[#This Row],[Hodnota hrozby (A)]]</f>
        <v>18</v>
      </c>
      <c r="X116" s="70">
        <f>Tabulka2[[#This Row],[Hodnota dopadu - integrita (A)]]*Tabulka2[[#This Row],[Hodnota zranitelnosti (A)]]*Tabulka2[[#This Row],[Hodnota hrozby (A)]]</f>
        <v>18</v>
      </c>
      <c r="Y116" s="76" t="s">
        <v>559</v>
      </c>
      <c r="Z116" s="76" t="s">
        <v>563</v>
      </c>
      <c r="AA116" s="77"/>
      <c r="AB116" s="72">
        <f>'Katalog podpůrných aktiv'!$G$3</f>
        <v>3</v>
      </c>
      <c r="AC116" s="72">
        <f>'Katalog podpůrných aktiv'!$I$3</f>
        <v>3</v>
      </c>
      <c r="AD116" s="72">
        <f>'Katalog podpůrných aktiv'!$J$3</f>
        <v>3</v>
      </c>
      <c r="AE116" s="75">
        <v>3</v>
      </c>
      <c r="AF116" s="72">
        <v>2</v>
      </c>
      <c r="AG116" s="70">
        <f>Tabulka2[[#This Row],[Hodnota dopadu - dostupnost (B)]]*Tabulka2[[#This Row],[Hodnota zranitelnosti (B)]]*Tabulka2[[#This Row],[Hodnota hrozby (B)]]</f>
        <v>18</v>
      </c>
      <c r="AH116" s="70">
        <f>Tabulka2[[#This Row],[Hodnota dopadu - důvěrnost (B)]]*Tabulka2[[#This Row],[Hodnota zranitelnosti (B)]]*Tabulka2[[#This Row],[Hodnota hrozby (B)]]</f>
        <v>18</v>
      </c>
      <c r="AI116" s="70">
        <f>Tabulka2[[#This Row],[Hodnota dopadu - integrita (B)]]*Tabulka2[[#This Row],[Hodnota zranitelnosti (B)]]*Tabulka2[[#This Row],[Hodnota hrozby (B)]]</f>
        <v>18</v>
      </c>
      <c r="AJ116" s="76" t="s">
        <v>559</v>
      </c>
      <c r="AK116" s="76" t="s">
        <v>563</v>
      </c>
    </row>
    <row r="117" spans="1:37" ht="60" x14ac:dyDescent="0.25">
      <c r="A117" s="70" t="s">
        <v>458</v>
      </c>
      <c r="B117" s="71" t="s">
        <v>557</v>
      </c>
      <c r="C117" s="72">
        <f>'Katalog podpůrných aktiv'!$G$3</f>
        <v>3</v>
      </c>
      <c r="D117" s="72">
        <f>'Katalog podpůrných aktiv'!$I$3</f>
        <v>3</v>
      </c>
      <c r="E117" s="72">
        <f>'Katalog podpůrných aktiv'!$J$3</f>
        <v>3</v>
      </c>
      <c r="F117" s="71" t="s">
        <v>338</v>
      </c>
      <c r="G117" s="72">
        <v>3</v>
      </c>
      <c r="H117" s="81" t="s">
        <v>352</v>
      </c>
      <c r="I117" s="79">
        <v>4</v>
      </c>
      <c r="J117" s="70">
        <f>Tabulka2[[#This Row],[Hodnota dopadu - dostupnost]]*Tabulka2[[#This Row],[Hodnota zranitelnosti]]*Tabulka2[[#This Row],[Hodnota hrozby]]</f>
        <v>36</v>
      </c>
      <c r="K117" s="70">
        <f>Tabulka2[[#This Row],[Hodnota dopadu - důvěrnost]]*Tabulka2[[#This Row],[Hodnota zranitelnosti]]*Tabulka2[[#This Row],[Hodnota hrozby]]</f>
        <v>36</v>
      </c>
      <c r="L117" s="70">
        <f>Tabulka2[[#This Row],[Hodnota dopadu - integrita]]*Tabulka2[[#This Row],[Hodnota zranitelnosti]]*Tabulka2[[#This Row],[Hodnota hrozby]]</f>
        <v>36</v>
      </c>
      <c r="M117" s="71" t="s">
        <v>560</v>
      </c>
      <c r="N117" s="71" t="s">
        <v>563</v>
      </c>
      <c r="O117" s="71" t="s">
        <v>579</v>
      </c>
      <c r="P117" s="74"/>
      <c r="Q117" s="72">
        <f>'Katalog podpůrných aktiv'!$G$3</f>
        <v>3</v>
      </c>
      <c r="R117" s="72">
        <f>'Katalog podpůrných aktiv'!$I$3</f>
        <v>3</v>
      </c>
      <c r="S117" s="72">
        <f>'Katalog podpůrných aktiv'!$J$3</f>
        <v>3</v>
      </c>
      <c r="T117" s="75">
        <v>3</v>
      </c>
      <c r="U117" s="79">
        <v>4</v>
      </c>
      <c r="V117" s="70">
        <f>Tabulka2[[#This Row],[Hodnota dopadu - dostupnost (A)]]*Tabulka2[[#This Row],[Hodnota zranitelnosti (A)]]*Tabulka2[[#This Row],[Hodnota hrozby (A)]]</f>
        <v>36</v>
      </c>
      <c r="W117" s="70">
        <f>Tabulka2[[#This Row],[Hodnota dopadu - důvěrnost (A)]]*Tabulka2[[#This Row],[Hodnota zranitelnosti (A)]]*Tabulka2[[#This Row],[Hodnota hrozby (A)]]</f>
        <v>36</v>
      </c>
      <c r="X117" s="70">
        <f>Tabulka2[[#This Row],[Hodnota dopadu - integrita (A)]]*Tabulka2[[#This Row],[Hodnota zranitelnosti (A)]]*Tabulka2[[#This Row],[Hodnota hrozby (A)]]</f>
        <v>36</v>
      </c>
      <c r="Y117" s="71" t="s">
        <v>560</v>
      </c>
      <c r="Z117" s="71" t="s">
        <v>595</v>
      </c>
      <c r="AA117" s="77"/>
      <c r="AB117" s="72">
        <f>'Katalog podpůrných aktiv'!$G$3</f>
        <v>3</v>
      </c>
      <c r="AC117" s="72">
        <f>'Katalog podpůrných aktiv'!$I$3</f>
        <v>3</v>
      </c>
      <c r="AD117" s="72">
        <f>'Katalog podpůrných aktiv'!$J$3</f>
        <v>3</v>
      </c>
      <c r="AE117" s="75">
        <v>3</v>
      </c>
      <c r="AF117" s="72">
        <v>2</v>
      </c>
      <c r="AG117" s="70">
        <f>Tabulka2[[#This Row],[Hodnota dopadu - dostupnost (B)]]*Tabulka2[[#This Row],[Hodnota zranitelnosti (B)]]*Tabulka2[[#This Row],[Hodnota hrozby (B)]]</f>
        <v>18</v>
      </c>
      <c r="AH117" s="70">
        <f>Tabulka2[[#This Row],[Hodnota dopadu - důvěrnost (B)]]*Tabulka2[[#This Row],[Hodnota zranitelnosti (B)]]*Tabulka2[[#This Row],[Hodnota hrozby (B)]]</f>
        <v>18</v>
      </c>
      <c r="AI117" s="70">
        <f>Tabulka2[[#This Row],[Hodnota dopadu - integrita (B)]]*Tabulka2[[#This Row],[Hodnota zranitelnosti (B)]]*Tabulka2[[#This Row],[Hodnota hrozby (B)]]</f>
        <v>18</v>
      </c>
      <c r="AJ117" s="76" t="s">
        <v>559</v>
      </c>
      <c r="AK117" s="76" t="s">
        <v>563</v>
      </c>
    </row>
    <row r="118" spans="1:37" ht="75" x14ac:dyDescent="0.25">
      <c r="A118" s="70" t="s">
        <v>459</v>
      </c>
      <c r="B118" s="71" t="s">
        <v>557</v>
      </c>
      <c r="C118" s="72">
        <f>'Katalog podpůrných aktiv'!$G$3</f>
        <v>3</v>
      </c>
      <c r="D118" s="72" t="s">
        <v>235</v>
      </c>
      <c r="E118" s="72" t="s">
        <v>235</v>
      </c>
      <c r="F118" s="71" t="s">
        <v>338</v>
      </c>
      <c r="G118" s="72">
        <v>3</v>
      </c>
      <c r="H118" s="78" t="s">
        <v>351</v>
      </c>
      <c r="I118" s="79">
        <v>4</v>
      </c>
      <c r="J118" s="70">
        <f>Tabulka2[[#This Row],[Hodnota dopadu - dostupnost]]*Tabulka2[[#This Row],[Hodnota zranitelnosti]]*Tabulka2[[#This Row],[Hodnota hrozby]]</f>
        <v>36</v>
      </c>
      <c r="K118" s="70" t="s">
        <v>235</v>
      </c>
      <c r="L118" s="70" t="s">
        <v>235</v>
      </c>
      <c r="M118" s="71" t="s">
        <v>560</v>
      </c>
      <c r="N118" s="71" t="s">
        <v>563</v>
      </c>
      <c r="O118" s="71" t="s">
        <v>578</v>
      </c>
      <c r="P118" s="74"/>
      <c r="Q118" s="72">
        <f>'Katalog podpůrných aktiv'!$G$3</f>
        <v>3</v>
      </c>
      <c r="R118" s="72" t="s">
        <v>235</v>
      </c>
      <c r="S118" s="72" t="s">
        <v>235</v>
      </c>
      <c r="T118" s="75">
        <v>3</v>
      </c>
      <c r="U118" s="79">
        <v>4</v>
      </c>
      <c r="V118" s="70">
        <f>Tabulka2[[#This Row],[Hodnota dopadu - dostupnost (A)]]*Tabulka2[[#This Row],[Hodnota zranitelnosti (A)]]*Tabulka2[[#This Row],[Hodnota hrozby (A)]]</f>
        <v>36</v>
      </c>
      <c r="W118" s="70" t="s">
        <v>235</v>
      </c>
      <c r="X118" s="70" t="s">
        <v>235</v>
      </c>
      <c r="Y118" s="76" t="s">
        <v>560</v>
      </c>
      <c r="Z118" s="76" t="s">
        <v>595</v>
      </c>
      <c r="AA118" s="77"/>
      <c r="AB118" s="72">
        <f>'Katalog podpůrných aktiv'!$G$3</f>
        <v>3</v>
      </c>
      <c r="AC118" s="72" t="s">
        <v>235</v>
      </c>
      <c r="AD118" s="72" t="s">
        <v>235</v>
      </c>
      <c r="AE118" s="75">
        <v>3</v>
      </c>
      <c r="AF118" s="72">
        <v>2</v>
      </c>
      <c r="AG118" s="70">
        <f>Tabulka2[[#This Row],[Hodnota dopadu - dostupnost (B)]]*Tabulka2[[#This Row],[Hodnota zranitelnosti (B)]]*Tabulka2[[#This Row],[Hodnota hrozby (B)]]</f>
        <v>18</v>
      </c>
      <c r="AH118" s="70" t="s">
        <v>235</v>
      </c>
      <c r="AI118" s="70" t="s">
        <v>235</v>
      </c>
      <c r="AJ118" s="76" t="s">
        <v>559</v>
      </c>
      <c r="AK118" s="76" t="s">
        <v>563</v>
      </c>
    </row>
    <row r="119" spans="1:37" ht="60" x14ac:dyDescent="0.25">
      <c r="A119" s="70" t="s">
        <v>460</v>
      </c>
      <c r="B119" s="71" t="s">
        <v>557</v>
      </c>
      <c r="C119" s="72">
        <f>'Katalog podpůrných aktiv'!$G$3</f>
        <v>3</v>
      </c>
      <c r="D119" s="72">
        <f>'Katalog podpůrných aktiv'!$I$3</f>
        <v>3</v>
      </c>
      <c r="E119" s="72">
        <f>'Katalog podpůrných aktiv'!$J$3</f>
        <v>3</v>
      </c>
      <c r="F119" s="71" t="s">
        <v>338</v>
      </c>
      <c r="G119" s="72">
        <v>3</v>
      </c>
      <c r="H119" s="81" t="s">
        <v>347</v>
      </c>
      <c r="I119" s="79">
        <v>4</v>
      </c>
      <c r="J119" s="70">
        <f>Tabulka2[[#This Row],[Hodnota dopadu - dostupnost]]*Tabulka2[[#This Row],[Hodnota zranitelnosti]]*Tabulka2[[#This Row],[Hodnota hrozby]]</f>
        <v>36</v>
      </c>
      <c r="K119" s="70">
        <f>Tabulka2[[#This Row],[Hodnota dopadu - důvěrnost]]*Tabulka2[[#This Row],[Hodnota zranitelnosti]]*Tabulka2[[#This Row],[Hodnota hrozby]]</f>
        <v>36</v>
      </c>
      <c r="L119" s="70">
        <f>Tabulka2[[#This Row],[Hodnota dopadu - integrita]]*Tabulka2[[#This Row],[Hodnota zranitelnosti]]*Tabulka2[[#This Row],[Hodnota hrozby]]</f>
        <v>36</v>
      </c>
      <c r="M119" s="71" t="s">
        <v>560</v>
      </c>
      <c r="N119" s="71" t="s">
        <v>563</v>
      </c>
      <c r="O119" s="71" t="s">
        <v>581</v>
      </c>
      <c r="P119" s="74"/>
      <c r="Q119" s="72">
        <f>'Katalog podpůrných aktiv'!$G$3</f>
        <v>3</v>
      </c>
      <c r="R119" s="72">
        <f>'Katalog podpůrných aktiv'!$I$3</f>
        <v>3</v>
      </c>
      <c r="S119" s="72">
        <f>'Katalog podpůrných aktiv'!$J$3</f>
        <v>3</v>
      </c>
      <c r="T119" s="75">
        <v>3</v>
      </c>
      <c r="U119" s="79">
        <v>4</v>
      </c>
      <c r="V119" s="70">
        <f>Tabulka2[[#This Row],[Hodnota dopadu - dostupnost (A)]]*Tabulka2[[#This Row],[Hodnota zranitelnosti (A)]]*Tabulka2[[#This Row],[Hodnota hrozby (A)]]</f>
        <v>36</v>
      </c>
      <c r="W119" s="70">
        <f>Tabulka2[[#This Row],[Hodnota dopadu - důvěrnost (A)]]*Tabulka2[[#This Row],[Hodnota zranitelnosti (A)]]*Tabulka2[[#This Row],[Hodnota hrozby (A)]]</f>
        <v>36</v>
      </c>
      <c r="X119" s="70">
        <f>Tabulka2[[#This Row],[Hodnota dopadu - integrita (A)]]*Tabulka2[[#This Row],[Hodnota zranitelnosti (A)]]*Tabulka2[[#This Row],[Hodnota hrozby (A)]]</f>
        <v>36</v>
      </c>
      <c r="Y119" s="76" t="s">
        <v>560</v>
      </c>
      <c r="Z119" s="76" t="s">
        <v>595</v>
      </c>
      <c r="AA119" s="77"/>
      <c r="AB119" s="72">
        <f>'Katalog podpůrných aktiv'!$G$3</f>
        <v>3</v>
      </c>
      <c r="AC119" s="72">
        <f>'Katalog podpůrných aktiv'!$I$3</f>
        <v>3</v>
      </c>
      <c r="AD119" s="72">
        <f>'Katalog podpůrných aktiv'!$J$3</f>
        <v>3</v>
      </c>
      <c r="AE119" s="75">
        <v>3</v>
      </c>
      <c r="AF119" s="72">
        <v>2</v>
      </c>
      <c r="AG119" s="70">
        <f>Tabulka2[[#This Row],[Hodnota dopadu - dostupnost (B)]]*Tabulka2[[#This Row],[Hodnota zranitelnosti (B)]]*Tabulka2[[#This Row],[Hodnota hrozby (B)]]</f>
        <v>18</v>
      </c>
      <c r="AH119" s="70">
        <f>Tabulka2[[#This Row],[Hodnota dopadu - důvěrnost (B)]]*Tabulka2[[#This Row],[Hodnota zranitelnosti (B)]]*Tabulka2[[#This Row],[Hodnota hrozby (B)]]</f>
        <v>18</v>
      </c>
      <c r="AI119" s="70">
        <f>Tabulka2[[#This Row],[Hodnota dopadu - integrita (B)]]*Tabulka2[[#This Row],[Hodnota zranitelnosti (B)]]*Tabulka2[[#This Row],[Hodnota hrozby (B)]]</f>
        <v>18</v>
      </c>
      <c r="AJ119" s="76" t="s">
        <v>559</v>
      </c>
      <c r="AK119" s="76" t="s">
        <v>563</v>
      </c>
    </row>
    <row r="120" spans="1:37" ht="60" x14ac:dyDescent="0.25">
      <c r="A120" s="70" t="s">
        <v>461</v>
      </c>
      <c r="B120" s="71" t="s">
        <v>557</v>
      </c>
      <c r="C120" s="72" t="s">
        <v>235</v>
      </c>
      <c r="D120" s="72">
        <f>'Katalog podpůrných aktiv'!$I$3</f>
        <v>3</v>
      </c>
      <c r="E120" s="72" t="s">
        <v>235</v>
      </c>
      <c r="F120" s="71" t="s">
        <v>338</v>
      </c>
      <c r="G120" s="72">
        <v>3</v>
      </c>
      <c r="H120" s="78" t="s">
        <v>399</v>
      </c>
      <c r="I120" s="79">
        <v>4</v>
      </c>
      <c r="J120" s="70" t="s">
        <v>235</v>
      </c>
      <c r="K120" s="70">
        <f>Tabulka2[[#This Row],[Hodnota dopadu - důvěrnost]]*Tabulka2[[#This Row],[Hodnota zranitelnosti]]*Tabulka2[[#This Row],[Hodnota hrozby]]</f>
        <v>36</v>
      </c>
      <c r="L120" s="70" t="s">
        <v>235</v>
      </c>
      <c r="M120" s="71" t="s">
        <v>560</v>
      </c>
      <c r="N120" s="71" t="s">
        <v>563</v>
      </c>
      <c r="O120" s="71" t="s">
        <v>582</v>
      </c>
      <c r="P120" s="74"/>
      <c r="Q120" s="72" t="s">
        <v>235</v>
      </c>
      <c r="R120" s="72">
        <f>'Katalog podpůrných aktiv'!$I$3</f>
        <v>3</v>
      </c>
      <c r="S120" s="72" t="s">
        <v>235</v>
      </c>
      <c r="T120" s="75">
        <v>3</v>
      </c>
      <c r="U120" s="79">
        <v>4</v>
      </c>
      <c r="V120" s="70" t="s">
        <v>235</v>
      </c>
      <c r="W120" s="70">
        <f>Tabulka2[[#This Row],[Hodnota dopadu - důvěrnost (A)]]*Tabulka2[[#This Row],[Hodnota zranitelnosti (A)]]*Tabulka2[[#This Row],[Hodnota hrozby (A)]]</f>
        <v>36</v>
      </c>
      <c r="X120" s="70" t="s">
        <v>235</v>
      </c>
      <c r="Y120" s="76" t="s">
        <v>560</v>
      </c>
      <c r="Z120" s="76" t="s">
        <v>595</v>
      </c>
      <c r="AA120" s="77"/>
      <c r="AB120" s="72" t="s">
        <v>235</v>
      </c>
      <c r="AC120" s="72">
        <f>'Katalog podpůrných aktiv'!$I$3</f>
        <v>3</v>
      </c>
      <c r="AD120" s="72" t="s">
        <v>235</v>
      </c>
      <c r="AE120" s="75">
        <v>3</v>
      </c>
      <c r="AF120" s="72">
        <v>2</v>
      </c>
      <c r="AG120" s="70" t="s">
        <v>235</v>
      </c>
      <c r="AH120" s="70">
        <f>Tabulka2[[#This Row],[Hodnota dopadu - důvěrnost (B)]]*Tabulka2[[#This Row],[Hodnota zranitelnosti (B)]]*Tabulka2[[#This Row],[Hodnota hrozby (B)]]</f>
        <v>18</v>
      </c>
      <c r="AI120" s="70" t="s">
        <v>235</v>
      </c>
      <c r="AJ120" s="76" t="s">
        <v>559</v>
      </c>
      <c r="AK120" s="76" t="s">
        <v>563</v>
      </c>
    </row>
    <row r="121" spans="1:37" ht="60" x14ac:dyDescent="0.25">
      <c r="A121" s="70" t="s">
        <v>462</v>
      </c>
      <c r="B121" s="71" t="s">
        <v>557</v>
      </c>
      <c r="C121" s="72" t="s">
        <v>235</v>
      </c>
      <c r="D121" s="72">
        <f>'Katalog podpůrných aktiv'!$I$3</f>
        <v>3</v>
      </c>
      <c r="E121" s="72">
        <f>'Katalog podpůrných aktiv'!$J$3</f>
        <v>3</v>
      </c>
      <c r="F121" s="71" t="s">
        <v>338</v>
      </c>
      <c r="G121" s="72">
        <v>3</v>
      </c>
      <c r="H121" s="81" t="s">
        <v>357</v>
      </c>
      <c r="I121" s="79">
        <v>4</v>
      </c>
      <c r="J121" s="70" t="s">
        <v>235</v>
      </c>
      <c r="K121" s="70">
        <f>Tabulka2[[#This Row],[Hodnota dopadu - důvěrnost]]*Tabulka2[[#This Row],[Hodnota zranitelnosti]]*Tabulka2[[#This Row],[Hodnota hrozby]]</f>
        <v>36</v>
      </c>
      <c r="L121" s="70">
        <f>Tabulka2[[#This Row],[Hodnota dopadu - integrita]]*Tabulka2[[#This Row],[Hodnota zranitelnosti]]*Tabulka2[[#This Row],[Hodnota hrozby]]</f>
        <v>36</v>
      </c>
      <c r="M121" s="71" t="s">
        <v>560</v>
      </c>
      <c r="N121" s="71" t="s">
        <v>563</v>
      </c>
      <c r="O121" s="71" t="s">
        <v>581</v>
      </c>
      <c r="P121" s="74"/>
      <c r="Q121" s="72" t="s">
        <v>235</v>
      </c>
      <c r="R121" s="72">
        <f>'Katalog podpůrných aktiv'!$I$3</f>
        <v>3</v>
      </c>
      <c r="S121" s="72">
        <f>'Katalog podpůrných aktiv'!$J$3</f>
        <v>3</v>
      </c>
      <c r="T121" s="75">
        <v>3</v>
      </c>
      <c r="U121" s="79">
        <v>4</v>
      </c>
      <c r="V121" s="70" t="s">
        <v>235</v>
      </c>
      <c r="W121" s="70">
        <f>Tabulka2[[#This Row],[Hodnota dopadu - důvěrnost (A)]]*Tabulka2[[#This Row],[Hodnota zranitelnosti (A)]]*Tabulka2[[#This Row],[Hodnota hrozby (A)]]</f>
        <v>36</v>
      </c>
      <c r="X121" s="70">
        <f>Tabulka2[[#This Row],[Hodnota dopadu - integrita (A)]]*Tabulka2[[#This Row],[Hodnota zranitelnosti (A)]]*Tabulka2[[#This Row],[Hodnota hrozby (A)]]</f>
        <v>36</v>
      </c>
      <c r="Y121" s="76" t="s">
        <v>560</v>
      </c>
      <c r="Z121" s="76" t="s">
        <v>595</v>
      </c>
      <c r="AA121" s="77"/>
      <c r="AB121" s="72" t="s">
        <v>235</v>
      </c>
      <c r="AC121" s="72">
        <f>'Katalog podpůrných aktiv'!$I$3</f>
        <v>3</v>
      </c>
      <c r="AD121" s="72">
        <f>'Katalog podpůrných aktiv'!$J$3</f>
        <v>3</v>
      </c>
      <c r="AE121" s="75">
        <v>3</v>
      </c>
      <c r="AF121" s="72">
        <v>2</v>
      </c>
      <c r="AG121" s="70" t="s">
        <v>235</v>
      </c>
      <c r="AH121" s="70">
        <f>Tabulka2[[#This Row],[Hodnota dopadu - důvěrnost (B)]]*Tabulka2[[#This Row],[Hodnota zranitelnosti (B)]]*Tabulka2[[#This Row],[Hodnota hrozby (B)]]</f>
        <v>18</v>
      </c>
      <c r="AI121" s="70">
        <f>Tabulka2[[#This Row],[Hodnota dopadu - integrita (B)]]*Tabulka2[[#This Row],[Hodnota zranitelnosti (B)]]*Tabulka2[[#This Row],[Hodnota hrozby (B)]]</f>
        <v>18</v>
      </c>
      <c r="AJ121" s="76" t="s">
        <v>559</v>
      </c>
      <c r="AK121" s="76"/>
    </row>
    <row r="122" spans="1:37" ht="60" x14ac:dyDescent="0.25">
      <c r="A122" s="70" t="s">
        <v>463</v>
      </c>
      <c r="B122" s="71" t="s">
        <v>557</v>
      </c>
      <c r="C122" s="72">
        <f>'Katalog podpůrných aktiv'!$G$3</f>
        <v>3</v>
      </c>
      <c r="D122" s="72">
        <f>'Katalog podpůrných aktiv'!$I$3</f>
        <v>3</v>
      </c>
      <c r="E122" s="72">
        <f>'Katalog podpůrných aktiv'!$J$3</f>
        <v>3</v>
      </c>
      <c r="F122" s="71" t="s">
        <v>336</v>
      </c>
      <c r="G122" s="72">
        <v>2</v>
      </c>
      <c r="H122" s="71" t="s">
        <v>355</v>
      </c>
      <c r="I122" s="72">
        <v>2</v>
      </c>
      <c r="J122" s="70">
        <f>Tabulka2[[#This Row],[Hodnota dopadu - dostupnost]]*Tabulka2[[#This Row],[Hodnota zranitelnosti]]*Tabulka2[[#This Row],[Hodnota hrozby]]</f>
        <v>12</v>
      </c>
      <c r="K122" s="70">
        <f>Tabulka2[[#This Row],[Hodnota dopadu - důvěrnost]]*Tabulka2[[#This Row],[Hodnota zranitelnosti]]*Tabulka2[[#This Row],[Hodnota hrozby]]</f>
        <v>12</v>
      </c>
      <c r="L122" s="70">
        <f>Tabulka2[[#This Row],[Hodnota dopadu - integrita]]*Tabulka2[[#This Row],[Hodnota zranitelnosti]]*Tabulka2[[#This Row],[Hodnota hrozby]]</f>
        <v>12</v>
      </c>
      <c r="M122" s="71" t="s">
        <v>558</v>
      </c>
      <c r="N122" s="71" t="s">
        <v>563</v>
      </c>
      <c r="O122" s="71" t="s">
        <v>563</v>
      </c>
      <c r="P122" s="74"/>
      <c r="Q122" s="72">
        <f>'Katalog podpůrných aktiv'!$G$3</f>
        <v>3</v>
      </c>
      <c r="R122" s="72">
        <f>'Katalog podpůrných aktiv'!$I$3</f>
        <v>3</v>
      </c>
      <c r="S122" s="72">
        <f>'Katalog podpůrných aktiv'!$J$3</f>
        <v>3</v>
      </c>
      <c r="T122" s="75">
        <v>2</v>
      </c>
      <c r="U122" s="72">
        <v>2</v>
      </c>
      <c r="V122" s="70">
        <f>Tabulka2[[#This Row],[Hodnota dopadu - dostupnost (A)]]*Tabulka2[[#This Row],[Hodnota zranitelnosti (A)]]*Tabulka2[[#This Row],[Hodnota hrozby (A)]]</f>
        <v>12</v>
      </c>
      <c r="W122" s="70">
        <f>Tabulka2[[#This Row],[Hodnota dopadu - důvěrnost (A)]]*Tabulka2[[#This Row],[Hodnota zranitelnosti (A)]]*Tabulka2[[#This Row],[Hodnota hrozby (A)]]</f>
        <v>12</v>
      </c>
      <c r="X122" s="70">
        <f>Tabulka2[[#This Row],[Hodnota dopadu - integrita (A)]]*Tabulka2[[#This Row],[Hodnota zranitelnosti (A)]]*Tabulka2[[#This Row],[Hodnota hrozby (A)]]</f>
        <v>12</v>
      </c>
      <c r="Y122" s="76" t="s">
        <v>558</v>
      </c>
      <c r="Z122" s="76" t="s">
        <v>563</v>
      </c>
      <c r="AA122" s="77"/>
      <c r="AB122" s="72">
        <f>'Katalog podpůrných aktiv'!$G$3</f>
        <v>3</v>
      </c>
      <c r="AC122" s="72">
        <f>'Katalog podpůrných aktiv'!$I$3</f>
        <v>3</v>
      </c>
      <c r="AD122" s="72">
        <f>'Katalog podpůrných aktiv'!$J$3</f>
        <v>3</v>
      </c>
      <c r="AE122" s="75">
        <v>2</v>
      </c>
      <c r="AF122" s="72">
        <v>2</v>
      </c>
      <c r="AG122" s="70">
        <f>Tabulka2[[#This Row],[Hodnota dopadu - dostupnost (B)]]*Tabulka2[[#This Row],[Hodnota zranitelnosti (B)]]*Tabulka2[[#This Row],[Hodnota hrozby (B)]]</f>
        <v>12</v>
      </c>
      <c r="AH122" s="70">
        <f>Tabulka2[[#This Row],[Hodnota dopadu - důvěrnost (B)]]*Tabulka2[[#This Row],[Hodnota zranitelnosti (B)]]*Tabulka2[[#This Row],[Hodnota hrozby (B)]]</f>
        <v>12</v>
      </c>
      <c r="AI122" s="70">
        <f>Tabulka2[[#This Row],[Hodnota dopadu - integrita (B)]]*Tabulka2[[#This Row],[Hodnota zranitelnosti (B)]]*Tabulka2[[#This Row],[Hodnota hrozby (B)]]</f>
        <v>12</v>
      </c>
      <c r="AJ122" s="76" t="s">
        <v>558</v>
      </c>
      <c r="AK122" s="76" t="s">
        <v>563</v>
      </c>
    </row>
    <row r="123" spans="1:37" ht="45" x14ac:dyDescent="0.25">
      <c r="A123" s="70" t="s">
        <v>464</v>
      </c>
      <c r="B123" s="71" t="s">
        <v>557</v>
      </c>
      <c r="C123" s="72">
        <f>'Katalog podpůrných aktiv'!$G$3</f>
        <v>3</v>
      </c>
      <c r="D123" s="72" t="s">
        <v>235</v>
      </c>
      <c r="E123" s="72">
        <f>'Katalog podpůrných aktiv'!$J$3</f>
        <v>3</v>
      </c>
      <c r="F123" s="71" t="s">
        <v>336</v>
      </c>
      <c r="G123" s="72">
        <v>2</v>
      </c>
      <c r="H123" s="81" t="s">
        <v>345</v>
      </c>
      <c r="I123" s="79">
        <v>4</v>
      </c>
      <c r="J123" s="70">
        <f>Tabulka2[[#This Row],[Hodnota dopadu - dostupnost]]*Tabulka2[[#This Row],[Hodnota zranitelnosti]]*Tabulka2[[#This Row],[Hodnota hrozby]]</f>
        <v>24</v>
      </c>
      <c r="K123" s="70" t="s">
        <v>235</v>
      </c>
      <c r="L123" s="70">
        <f>Tabulka2[[#This Row],[Hodnota dopadu - integrita]]*Tabulka2[[#This Row],[Hodnota zranitelnosti]]*Tabulka2[[#This Row],[Hodnota hrozby]]</f>
        <v>24</v>
      </c>
      <c r="M123" s="71" t="s">
        <v>559</v>
      </c>
      <c r="N123" s="71" t="s">
        <v>563</v>
      </c>
      <c r="O123" s="71" t="s">
        <v>563</v>
      </c>
      <c r="P123" s="74"/>
      <c r="Q123" s="72">
        <f>'Katalog podpůrných aktiv'!$G$3</f>
        <v>3</v>
      </c>
      <c r="R123" s="72" t="s">
        <v>235</v>
      </c>
      <c r="S123" s="72">
        <f>'Katalog podpůrných aktiv'!$J$3</f>
        <v>3</v>
      </c>
      <c r="T123" s="75">
        <v>2</v>
      </c>
      <c r="U123" s="79">
        <v>4</v>
      </c>
      <c r="V123" s="70">
        <f>Tabulka2[[#This Row],[Hodnota dopadu - dostupnost (A)]]*Tabulka2[[#This Row],[Hodnota zranitelnosti (A)]]*Tabulka2[[#This Row],[Hodnota hrozby (A)]]</f>
        <v>24</v>
      </c>
      <c r="W123" s="70" t="s">
        <v>235</v>
      </c>
      <c r="X123" s="70">
        <f>Tabulka2[[#This Row],[Hodnota dopadu - integrita (A)]]*Tabulka2[[#This Row],[Hodnota zranitelnosti (A)]]*Tabulka2[[#This Row],[Hodnota hrozby (A)]]</f>
        <v>24</v>
      </c>
      <c r="Y123" s="76" t="s">
        <v>559</v>
      </c>
      <c r="Z123" s="76" t="s">
        <v>563</v>
      </c>
      <c r="AA123" s="77"/>
      <c r="AB123" s="72">
        <f>'Katalog podpůrných aktiv'!$G$3</f>
        <v>3</v>
      </c>
      <c r="AC123" s="72" t="s">
        <v>235</v>
      </c>
      <c r="AD123" s="72">
        <f>'Katalog podpůrných aktiv'!$J$3</f>
        <v>3</v>
      </c>
      <c r="AE123" s="75">
        <v>2</v>
      </c>
      <c r="AF123" s="72">
        <v>2</v>
      </c>
      <c r="AG123" s="70">
        <f>Tabulka2[[#This Row],[Hodnota dopadu - dostupnost (B)]]*Tabulka2[[#This Row],[Hodnota zranitelnosti (B)]]*Tabulka2[[#This Row],[Hodnota hrozby (B)]]</f>
        <v>12</v>
      </c>
      <c r="AH123" s="70" t="s">
        <v>235</v>
      </c>
      <c r="AI123" s="70">
        <f>Tabulka2[[#This Row],[Hodnota dopadu - integrita (B)]]*Tabulka2[[#This Row],[Hodnota zranitelnosti (B)]]*Tabulka2[[#This Row],[Hodnota hrozby (B)]]</f>
        <v>12</v>
      </c>
      <c r="AJ123" s="76" t="s">
        <v>558</v>
      </c>
      <c r="AK123" s="80" t="s">
        <v>563</v>
      </c>
    </row>
    <row r="124" spans="1:37" ht="15" x14ac:dyDescent="0.25">
      <c r="A124" s="70" t="s">
        <v>465</v>
      </c>
      <c r="B124" s="71" t="s">
        <v>557</v>
      </c>
      <c r="C124" s="72" t="s">
        <v>235</v>
      </c>
      <c r="D124" s="72">
        <f>'Katalog podpůrných aktiv'!$I$3</f>
        <v>3</v>
      </c>
      <c r="E124" s="72">
        <f>'Katalog podpůrných aktiv'!$J$3</f>
        <v>3</v>
      </c>
      <c r="F124" s="71" t="s">
        <v>336</v>
      </c>
      <c r="G124" s="72">
        <v>2</v>
      </c>
      <c r="H124" s="71" t="s">
        <v>353</v>
      </c>
      <c r="I124" s="72">
        <v>2</v>
      </c>
      <c r="J124" s="70" t="s">
        <v>235</v>
      </c>
      <c r="K124" s="70">
        <f>Tabulka2[[#This Row],[Hodnota dopadu - důvěrnost]]*Tabulka2[[#This Row],[Hodnota zranitelnosti]]*Tabulka2[[#This Row],[Hodnota hrozby]]</f>
        <v>12</v>
      </c>
      <c r="L124" s="70">
        <f>Tabulka2[[#This Row],[Hodnota dopadu - integrita]]*Tabulka2[[#This Row],[Hodnota zranitelnosti]]*Tabulka2[[#This Row],[Hodnota hrozby]]</f>
        <v>12</v>
      </c>
      <c r="M124" s="71" t="s">
        <v>558</v>
      </c>
      <c r="N124" s="71" t="s">
        <v>563</v>
      </c>
      <c r="O124" s="71" t="s">
        <v>563</v>
      </c>
      <c r="P124" s="74"/>
      <c r="Q124" s="72" t="s">
        <v>235</v>
      </c>
      <c r="R124" s="72">
        <f>'Katalog podpůrných aktiv'!$I$3</f>
        <v>3</v>
      </c>
      <c r="S124" s="72">
        <f>'Katalog podpůrných aktiv'!$J$3</f>
        <v>3</v>
      </c>
      <c r="T124" s="75">
        <v>2</v>
      </c>
      <c r="U124" s="72">
        <v>2</v>
      </c>
      <c r="V124" s="70" t="s">
        <v>235</v>
      </c>
      <c r="W124" s="70">
        <f>Tabulka2[[#This Row],[Hodnota dopadu - důvěrnost (A)]]*Tabulka2[[#This Row],[Hodnota zranitelnosti (A)]]*Tabulka2[[#This Row],[Hodnota hrozby (A)]]</f>
        <v>12</v>
      </c>
      <c r="X124" s="70">
        <f>Tabulka2[[#This Row],[Hodnota dopadu - integrita (A)]]*Tabulka2[[#This Row],[Hodnota zranitelnosti (A)]]*Tabulka2[[#This Row],[Hodnota hrozby (A)]]</f>
        <v>12</v>
      </c>
      <c r="Y124" s="76" t="s">
        <v>558</v>
      </c>
      <c r="Z124" s="76" t="s">
        <v>563</v>
      </c>
      <c r="AA124" s="77"/>
      <c r="AB124" s="72" t="s">
        <v>235</v>
      </c>
      <c r="AC124" s="72">
        <f>'Katalog podpůrných aktiv'!$I$3</f>
        <v>3</v>
      </c>
      <c r="AD124" s="72">
        <f>'Katalog podpůrných aktiv'!$J$3</f>
        <v>3</v>
      </c>
      <c r="AE124" s="75">
        <v>2</v>
      </c>
      <c r="AF124" s="72">
        <v>2</v>
      </c>
      <c r="AG124" s="70" t="s">
        <v>235</v>
      </c>
      <c r="AH124" s="70">
        <f>Tabulka2[[#This Row],[Hodnota dopadu - důvěrnost (B)]]*Tabulka2[[#This Row],[Hodnota zranitelnosti (B)]]*Tabulka2[[#This Row],[Hodnota hrozby (B)]]</f>
        <v>12</v>
      </c>
      <c r="AI124" s="70">
        <f>Tabulka2[[#This Row],[Hodnota dopadu - integrita (B)]]*Tabulka2[[#This Row],[Hodnota zranitelnosti (B)]]*Tabulka2[[#This Row],[Hodnota hrozby (B)]]</f>
        <v>12</v>
      </c>
      <c r="AJ124" s="76" t="s">
        <v>558</v>
      </c>
      <c r="AK124" s="76" t="s">
        <v>563</v>
      </c>
    </row>
    <row r="125" spans="1:37" ht="45" x14ac:dyDescent="0.25">
      <c r="A125" s="70" t="s">
        <v>466</v>
      </c>
      <c r="B125" s="71" t="s">
        <v>557</v>
      </c>
      <c r="C125" s="72">
        <f>'Katalog podpůrných aktiv'!$G$3</f>
        <v>3</v>
      </c>
      <c r="D125" s="72">
        <f>'Katalog podpůrných aktiv'!$I$3</f>
        <v>3</v>
      </c>
      <c r="E125" s="72">
        <f>'Katalog podpůrných aktiv'!$J$3</f>
        <v>3</v>
      </c>
      <c r="F125" s="71" t="s">
        <v>336</v>
      </c>
      <c r="G125" s="72">
        <v>2</v>
      </c>
      <c r="H125" s="81" t="s">
        <v>346</v>
      </c>
      <c r="I125" s="79">
        <v>4</v>
      </c>
      <c r="J125" s="70">
        <f>Tabulka2[[#This Row],[Hodnota dopadu - dostupnost]]*Tabulka2[[#This Row],[Hodnota zranitelnosti]]*Tabulka2[[#This Row],[Hodnota hrozby]]</f>
        <v>24</v>
      </c>
      <c r="K125" s="70">
        <f>Tabulka2[[#This Row],[Hodnota dopadu - důvěrnost]]*Tabulka2[[#This Row],[Hodnota zranitelnosti]]*Tabulka2[[#This Row],[Hodnota hrozby]]</f>
        <v>24</v>
      </c>
      <c r="L125" s="70">
        <f>Tabulka2[[#This Row],[Hodnota dopadu - integrita]]*Tabulka2[[#This Row],[Hodnota zranitelnosti]]*Tabulka2[[#This Row],[Hodnota hrozby]]</f>
        <v>24</v>
      </c>
      <c r="M125" s="71" t="s">
        <v>559</v>
      </c>
      <c r="N125" s="71" t="s">
        <v>563</v>
      </c>
      <c r="O125" s="71" t="s">
        <v>563</v>
      </c>
      <c r="P125" s="74"/>
      <c r="Q125" s="72">
        <f>'Katalog podpůrných aktiv'!$G$3</f>
        <v>3</v>
      </c>
      <c r="R125" s="72">
        <f>'Katalog podpůrných aktiv'!$I$3</f>
        <v>3</v>
      </c>
      <c r="S125" s="72">
        <f>'Katalog podpůrných aktiv'!$J$3</f>
        <v>3</v>
      </c>
      <c r="T125" s="75">
        <v>2</v>
      </c>
      <c r="U125" s="79">
        <v>4</v>
      </c>
      <c r="V125" s="70">
        <f>Tabulka2[[#This Row],[Hodnota dopadu - dostupnost (A)]]*Tabulka2[[#This Row],[Hodnota zranitelnosti (A)]]*Tabulka2[[#This Row],[Hodnota hrozby (A)]]</f>
        <v>24</v>
      </c>
      <c r="W125" s="70">
        <f>Tabulka2[[#This Row],[Hodnota dopadu - důvěrnost (A)]]*Tabulka2[[#This Row],[Hodnota zranitelnosti (A)]]*Tabulka2[[#This Row],[Hodnota hrozby (A)]]</f>
        <v>24</v>
      </c>
      <c r="X125" s="70">
        <f>Tabulka2[[#This Row],[Hodnota dopadu - integrita (A)]]*Tabulka2[[#This Row],[Hodnota zranitelnosti (A)]]*Tabulka2[[#This Row],[Hodnota hrozby (A)]]</f>
        <v>24</v>
      </c>
      <c r="Y125" s="71" t="s">
        <v>559</v>
      </c>
      <c r="Z125" s="76" t="s">
        <v>563</v>
      </c>
      <c r="AA125" s="77"/>
      <c r="AB125" s="72">
        <f>'Katalog podpůrných aktiv'!$G$3</f>
        <v>3</v>
      </c>
      <c r="AC125" s="72">
        <f>'Katalog podpůrných aktiv'!$I$3</f>
        <v>3</v>
      </c>
      <c r="AD125" s="72">
        <f>'Katalog podpůrných aktiv'!$J$3</f>
        <v>3</v>
      </c>
      <c r="AE125" s="75">
        <v>2</v>
      </c>
      <c r="AF125" s="72">
        <v>2</v>
      </c>
      <c r="AG125" s="70">
        <f>Tabulka2[[#This Row],[Hodnota dopadu - dostupnost (B)]]*Tabulka2[[#This Row],[Hodnota zranitelnosti (B)]]*Tabulka2[[#This Row],[Hodnota hrozby (B)]]</f>
        <v>12</v>
      </c>
      <c r="AH125" s="70">
        <f>Tabulka2[[#This Row],[Hodnota dopadu - důvěrnost (B)]]*Tabulka2[[#This Row],[Hodnota zranitelnosti (B)]]*Tabulka2[[#This Row],[Hodnota hrozby (B)]]</f>
        <v>12</v>
      </c>
      <c r="AI125" s="70">
        <f>Tabulka2[[#This Row],[Hodnota dopadu - integrita (B)]]*Tabulka2[[#This Row],[Hodnota zranitelnosti (B)]]*Tabulka2[[#This Row],[Hodnota hrozby (B)]]</f>
        <v>12</v>
      </c>
      <c r="AJ125" s="76" t="s">
        <v>558</v>
      </c>
      <c r="AK125" s="80"/>
    </row>
    <row r="126" spans="1:37" ht="15" x14ac:dyDescent="0.25">
      <c r="A126" s="70" t="s">
        <v>467</v>
      </c>
      <c r="B126" s="71" t="s">
        <v>557</v>
      </c>
      <c r="C126" s="72">
        <f>'Katalog podpůrných aktiv'!$G$3</f>
        <v>3</v>
      </c>
      <c r="D126" s="72">
        <f>'Katalog podpůrných aktiv'!$I$3</f>
        <v>3</v>
      </c>
      <c r="E126" s="72">
        <f>'Katalog podpůrných aktiv'!$J$3</f>
        <v>3</v>
      </c>
      <c r="F126" s="71" t="s">
        <v>336</v>
      </c>
      <c r="G126" s="72">
        <v>2</v>
      </c>
      <c r="H126" s="71" t="s">
        <v>354</v>
      </c>
      <c r="I126" s="72">
        <v>1</v>
      </c>
      <c r="J126" s="70">
        <f>Tabulka2[[#This Row],[Hodnota dopadu - dostupnost]]*Tabulka2[[#This Row],[Hodnota zranitelnosti]]*Tabulka2[[#This Row],[Hodnota hrozby]]</f>
        <v>6</v>
      </c>
      <c r="K126" s="70">
        <f>Tabulka2[[#This Row],[Hodnota dopadu - důvěrnost]]*Tabulka2[[#This Row],[Hodnota zranitelnosti]]*Tabulka2[[#This Row],[Hodnota hrozby]]</f>
        <v>6</v>
      </c>
      <c r="L126" s="70">
        <f>Tabulka2[[#This Row],[Hodnota dopadu - integrita]]*Tabulka2[[#This Row],[Hodnota zranitelnosti]]*Tabulka2[[#This Row],[Hodnota hrozby]]</f>
        <v>6</v>
      </c>
      <c r="M126" s="71" t="s">
        <v>558</v>
      </c>
      <c r="N126" s="71" t="s">
        <v>563</v>
      </c>
      <c r="O126" s="71" t="s">
        <v>563</v>
      </c>
      <c r="P126" s="74"/>
      <c r="Q126" s="72">
        <f>'Katalog podpůrných aktiv'!$G$3</f>
        <v>3</v>
      </c>
      <c r="R126" s="72">
        <f>'Katalog podpůrných aktiv'!$I$3</f>
        <v>3</v>
      </c>
      <c r="S126" s="72">
        <f>'Katalog podpůrných aktiv'!$J$3</f>
        <v>3</v>
      </c>
      <c r="T126" s="75">
        <v>2</v>
      </c>
      <c r="U126" s="72">
        <v>1</v>
      </c>
      <c r="V126" s="70">
        <f>Tabulka2[[#This Row],[Hodnota dopadu - dostupnost (A)]]*Tabulka2[[#This Row],[Hodnota zranitelnosti (A)]]*Tabulka2[[#This Row],[Hodnota hrozby (A)]]</f>
        <v>6</v>
      </c>
      <c r="W126" s="70">
        <f>Tabulka2[[#This Row],[Hodnota dopadu - důvěrnost (A)]]*Tabulka2[[#This Row],[Hodnota zranitelnosti (A)]]*Tabulka2[[#This Row],[Hodnota hrozby (A)]]</f>
        <v>6</v>
      </c>
      <c r="X126" s="70">
        <f>Tabulka2[[#This Row],[Hodnota dopadu - integrita (A)]]*Tabulka2[[#This Row],[Hodnota zranitelnosti (A)]]*Tabulka2[[#This Row],[Hodnota hrozby (A)]]</f>
        <v>6</v>
      </c>
      <c r="Y126" s="76" t="s">
        <v>558</v>
      </c>
      <c r="Z126" s="76" t="s">
        <v>563</v>
      </c>
      <c r="AA126" s="77"/>
      <c r="AB126" s="72">
        <f>'Katalog podpůrných aktiv'!$G$3</f>
        <v>3</v>
      </c>
      <c r="AC126" s="72">
        <f>'Katalog podpůrných aktiv'!$I$3</f>
        <v>3</v>
      </c>
      <c r="AD126" s="72">
        <f>'Katalog podpůrných aktiv'!$J$3</f>
        <v>3</v>
      </c>
      <c r="AE126" s="75">
        <v>2</v>
      </c>
      <c r="AF126" s="72">
        <v>1</v>
      </c>
      <c r="AG126" s="70">
        <f>Tabulka2[[#This Row],[Hodnota dopadu - dostupnost (B)]]*Tabulka2[[#This Row],[Hodnota zranitelnosti (B)]]*Tabulka2[[#This Row],[Hodnota hrozby (B)]]</f>
        <v>6</v>
      </c>
      <c r="AH126" s="70">
        <f>Tabulka2[[#This Row],[Hodnota dopadu - důvěrnost (B)]]*Tabulka2[[#This Row],[Hodnota zranitelnosti (B)]]*Tabulka2[[#This Row],[Hodnota hrozby (B)]]</f>
        <v>6</v>
      </c>
      <c r="AI126" s="70">
        <f>Tabulka2[[#This Row],[Hodnota dopadu - integrita (B)]]*Tabulka2[[#This Row],[Hodnota zranitelnosti (B)]]*Tabulka2[[#This Row],[Hodnota hrozby (B)]]</f>
        <v>6</v>
      </c>
      <c r="AJ126" s="76" t="s">
        <v>558</v>
      </c>
      <c r="AK126" s="76" t="s">
        <v>563</v>
      </c>
    </row>
    <row r="127" spans="1:37" ht="45" x14ac:dyDescent="0.25">
      <c r="A127" s="70" t="s">
        <v>468</v>
      </c>
      <c r="B127" s="71" t="s">
        <v>557</v>
      </c>
      <c r="C127" s="72">
        <f>'Katalog podpůrných aktiv'!$G$3</f>
        <v>3</v>
      </c>
      <c r="D127" s="72" t="s">
        <v>235</v>
      </c>
      <c r="E127" s="72">
        <f>'Katalog podpůrných aktiv'!$J$3</f>
        <v>3</v>
      </c>
      <c r="F127" s="71" t="s">
        <v>336</v>
      </c>
      <c r="G127" s="72">
        <v>2</v>
      </c>
      <c r="H127" s="73" t="s">
        <v>358</v>
      </c>
      <c r="I127" s="72">
        <v>2</v>
      </c>
      <c r="J127" s="70">
        <f>Tabulka2[[#This Row],[Hodnota dopadu - dostupnost]]*Tabulka2[[#This Row],[Hodnota zranitelnosti]]*Tabulka2[[#This Row],[Hodnota hrozby]]</f>
        <v>12</v>
      </c>
      <c r="K127" s="70" t="s">
        <v>235</v>
      </c>
      <c r="L127" s="70">
        <f>Tabulka2[[#This Row],[Hodnota dopadu - integrita]]*Tabulka2[[#This Row],[Hodnota zranitelnosti]]*Tabulka2[[#This Row],[Hodnota hrozby]]</f>
        <v>12</v>
      </c>
      <c r="M127" s="71" t="s">
        <v>558</v>
      </c>
      <c r="N127" s="71" t="s">
        <v>563</v>
      </c>
      <c r="O127" s="71" t="s">
        <v>563</v>
      </c>
      <c r="P127" s="74"/>
      <c r="Q127" s="72">
        <f>'Katalog podpůrných aktiv'!$G$3</f>
        <v>3</v>
      </c>
      <c r="R127" s="72" t="s">
        <v>235</v>
      </c>
      <c r="S127" s="72">
        <f>'Katalog podpůrných aktiv'!$J$3</f>
        <v>3</v>
      </c>
      <c r="T127" s="75">
        <v>2</v>
      </c>
      <c r="U127" s="72">
        <v>2</v>
      </c>
      <c r="V127" s="70">
        <f>Tabulka2[[#This Row],[Hodnota dopadu - dostupnost (A)]]*Tabulka2[[#This Row],[Hodnota zranitelnosti (A)]]*Tabulka2[[#This Row],[Hodnota hrozby (A)]]</f>
        <v>12</v>
      </c>
      <c r="W127" s="70" t="s">
        <v>235</v>
      </c>
      <c r="X127" s="70">
        <f>Tabulka2[[#This Row],[Hodnota dopadu - integrita (A)]]*Tabulka2[[#This Row],[Hodnota zranitelnosti (A)]]*Tabulka2[[#This Row],[Hodnota hrozby (A)]]</f>
        <v>12</v>
      </c>
      <c r="Y127" s="76" t="s">
        <v>558</v>
      </c>
      <c r="Z127" s="76" t="s">
        <v>563</v>
      </c>
      <c r="AA127" s="77"/>
      <c r="AB127" s="72">
        <f>'Katalog podpůrných aktiv'!$G$3</f>
        <v>3</v>
      </c>
      <c r="AC127" s="72" t="s">
        <v>235</v>
      </c>
      <c r="AD127" s="72">
        <f>'Katalog podpůrných aktiv'!$J$3</f>
        <v>3</v>
      </c>
      <c r="AE127" s="75">
        <v>2</v>
      </c>
      <c r="AF127" s="72">
        <v>2</v>
      </c>
      <c r="AG127" s="70">
        <f>Tabulka2[[#This Row],[Hodnota dopadu - dostupnost (B)]]*Tabulka2[[#This Row],[Hodnota zranitelnosti (B)]]*Tabulka2[[#This Row],[Hodnota hrozby (B)]]</f>
        <v>12</v>
      </c>
      <c r="AH127" s="70" t="s">
        <v>235</v>
      </c>
      <c r="AI127" s="70">
        <f>Tabulka2[[#This Row],[Hodnota dopadu - integrita (B)]]*Tabulka2[[#This Row],[Hodnota zranitelnosti (B)]]*Tabulka2[[#This Row],[Hodnota hrozby (B)]]</f>
        <v>12</v>
      </c>
      <c r="AJ127" s="76" t="s">
        <v>558</v>
      </c>
      <c r="AK127" s="76" t="s">
        <v>563</v>
      </c>
    </row>
    <row r="128" spans="1:37" ht="30" x14ac:dyDescent="0.25">
      <c r="A128" s="70" t="s">
        <v>469</v>
      </c>
      <c r="B128" s="71" t="s">
        <v>557</v>
      </c>
      <c r="C128" s="72">
        <f>'Katalog podpůrných aktiv'!$G$3</f>
        <v>3</v>
      </c>
      <c r="D128" s="72">
        <f>'Katalog podpůrných aktiv'!$I$3</f>
        <v>3</v>
      </c>
      <c r="E128" s="72">
        <f>'Katalog podpůrných aktiv'!$J$3</f>
        <v>3</v>
      </c>
      <c r="F128" s="71" t="s">
        <v>336</v>
      </c>
      <c r="G128" s="72">
        <v>2</v>
      </c>
      <c r="H128" s="78" t="s">
        <v>356</v>
      </c>
      <c r="I128" s="79">
        <v>4</v>
      </c>
      <c r="J128" s="70">
        <f>Tabulka2[[#This Row],[Hodnota dopadu - dostupnost]]*Tabulka2[[#This Row],[Hodnota zranitelnosti]]*Tabulka2[[#This Row],[Hodnota hrozby]]</f>
        <v>24</v>
      </c>
      <c r="K128" s="70">
        <f>Tabulka2[[#This Row],[Hodnota dopadu - důvěrnost]]*Tabulka2[[#This Row],[Hodnota zranitelnosti]]*Tabulka2[[#This Row],[Hodnota hrozby]]</f>
        <v>24</v>
      </c>
      <c r="L128" s="70">
        <f>Tabulka2[[#This Row],[Hodnota dopadu - integrita]]*Tabulka2[[#This Row],[Hodnota zranitelnosti]]*Tabulka2[[#This Row],[Hodnota hrozby]]</f>
        <v>24</v>
      </c>
      <c r="M128" s="71" t="s">
        <v>559</v>
      </c>
      <c r="N128" s="71" t="s">
        <v>563</v>
      </c>
      <c r="O128" s="71" t="s">
        <v>563</v>
      </c>
      <c r="P128" s="74"/>
      <c r="Q128" s="72">
        <f>'Katalog podpůrných aktiv'!$G$3</f>
        <v>3</v>
      </c>
      <c r="R128" s="72">
        <f>'Katalog podpůrných aktiv'!$I$3</f>
        <v>3</v>
      </c>
      <c r="S128" s="72">
        <f>'Katalog podpůrných aktiv'!$J$3</f>
        <v>3</v>
      </c>
      <c r="T128" s="75">
        <v>2</v>
      </c>
      <c r="U128" s="79">
        <v>4</v>
      </c>
      <c r="V128" s="70">
        <f>Tabulka2[[#This Row],[Hodnota dopadu - dostupnost (A)]]*Tabulka2[[#This Row],[Hodnota zranitelnosti (A)]]*Tabulka2[[#This Row],[Hodnota hrozby (A)]]</f>
        <v>24</v>
      </c>
      <c r="W128" s="70">
        <f>Tabulka2[[#This Row],[Hodnota dopadu - důvěrnost (A)]]*Tabulka2[[#This Row],[Hodnota zranitelnosti (A)]]*Tabulka2[[#This Row],[Hodnota hrozby (A)]]</f>
        <v>24</v>
      </c>
      <c r="X128" s="70">
        <f>Tabulka2[[#This Row],[Hodnota dopadu - integrita (A)]]*Tabulka2[[#This Row],[Hodnota zranitelnosti (A)]]*Tabulka2[[#This Row],[Hodnota hrozby (A)]]</f>
        <v>24</v>
      </c>
      <c r="Y128" s="76" t="s">
        <v>559</v>
      </c>
      <c r="Z128" s="76" t="s">
        <v>563</v>
      </c>
      <c r="AA128" s="77"/>
      <c r="AB128" s="72">
        <f>'Katalog podpůrných aktiv'!$G$3</f>
        <v>3</v>
      </c>
      <c r="AC128" s="72">
        <f>'Katalog podpůrných aktiv'!$I$3</f>
        <v>3</v>
      </c>
      <c r="AD128" s="72">
        <f>'Katalog podpůrných aktiv'!$J$3</f>
        <v>3</v>
      </c>
      <c r="AE128" s="75">
        <v>2</v>
      </c>
      <c r="AF128" s="72">
        <v>2</v>
      </c>
      <c r="AG128" s="70">
        <f>Tabulka2[[#This Row],[Hodnota dopadu - dostupnost (B)]]*Tabulka2[[#This Row],[Hodnota zranitelnosti (B)]]*Tabulka2[[#This Row],[Hodnota hrozby (B)]]</f>
        <v>12</v>
      </c>
      <c r="AH128" s="70">
        <f>Tabulka2[[#This Row],[Hodnota dopadu - důvěrnost (B)]]*Tabulka2[[#This Row],[Hodnota zranitelnosti (B)]]*Tabulka2[[#This Row],[Hodnota hrozby (B)]]</f>
        <v>12</v>
      </c>
      <c r="AI128" s="70">
        <f>Tabulka2[[#This Row],[Hodnota dopadu - integrita (B)]]*Tabulka2[[#This Row],[Hodnota zranitelnosti (B)]]*Tabulka2[[#This Row],[Hodnota hrozby (B)]]</f>
        <v>12</v>
      </c>
      <c r="AJ128" s="76" t="s">
        <v>558</v>
      </c>
      <c r="AK128" s="80" t="s">
        <v>563</v>
      </c>
    </row>
    <row r="129" spans="1:37" ht="30" x14ac:dyDescent="0.25">
      <c r="A129" s="70" t="s">
        <v>470</v>
      </c>
      <c r="B129" s="71" t="s">
        <v>557</v>
      </c>
      <c r="C129" s="72">
        <f>'Katalog podpůrných aktiv'!$G$3</f>
        <v>3</v>
      </c>
      <c r="D129" s="72">
        <f>'Katalog podpůrných aktiv'!$I$3</f>
        <v>3</v>
      </c>
      <c r="E129" s="72" t="s">
        <v>235</v>
      </c>
      <c r="F129" s="71" t="s">
        <v>336</v>
      </c>
      <c r="G129" s="72">
        <v>2</v>
      </c>
      <c r="H129" s="81" t="s">
        <v>398</v>
      </c>
      <c r="I129" s="79">
        <v>4</v>
      </c>
      <c r="J129" s="70">
        <f>Tabulka2[[#This Row],[Hodnota dopadu - dostupnost]]*Tabulka2[[#This Row],[Hodnota zranitelnosti]]*Tabulka2[[#This Row],[Hodnota hrozby]]</f>
        <v>24</v>
      </c>
      <c r="K129" s="70">
        <f>Tabulka2[[#This Row],[Hodnota dopadu - důvěrnost]]*Tabulka2[[#This Row],[Hodnota zranitelnosti]]*Tabulka2[[#This Row],[Hodnota hrozby]]</f>
        <v>24</v>
      </c>
      <c r="L129" s="70" t="s">
        <v>235</v>
      </c>
      <c r="M129" s="71" t="s">
        <v>559</v>
      </c>
      <c r="N129" s="71" t="s">
        <v>563</v>
      </c>
      <c r="O129" s="71" t="s">
        <v>563</v>
      </c>
      <c r="P129" s="74"/>
      <c r="Q129" s="72">
        <f>'Katalog podpůrných aktiv'!$G$3</f>
        <v>3</v>
      </c>
      <c r="R129" s="72">
        <f>'Katalog podpůrných aktiv'!$I$3</f>
        <v>3</v>
      </c>
      <c r="S129" s="72" t="s">
        <v>235</v>
      </c>
      <c r="T129" s="75">
        <v>2</v>
      </c>
      <c r="U129" s="79">
        <v>4</v>
      </c>
      <c r="V129" s="70">
        <f>Tabulka2[[#This Row],[Hodnota dopadu - dostupnost (A)]]*Tabulka2[[#This Row],[Hodnota zranitelnosti (A)]]*Tabulka2[[#This Row],[Hodnota hrozby (A)]]</f>
        <v>24</v>
      </c>
      <c r="W129" s="70">
        <f>Tabulka2[[#This Row],[Hodnota dopadu - důvěrnost (A)]]*Tabulka2[[#This Row],[Hodnota zranitelnosti (A)]]*Tabulka2[[#This Row],[Hodnota hrozby (A)]]</f>
        <v>24</v>
      </c>
      <c r="X129" s="70" t="s">
        <v>235</v>
      </c>
      <c r="Y129" s="76" t="s">
        <v>559</v>
      </c>
      <c r="Z129" s="76" t="s">
        <v>563</v>
      </c>
      <c r="AA129" s="77"/>
      <c r="AB129" s="72">
        <f>'Katalog podpůrných aktiv'!$G$3</f>
        <v>3</v>
      </c>
      <c r="AC129" s="72">
        <f>'Katalog podpůrných aktiv'!$I$3</f>
        <v>3</v>
      </c>
      <c r="AD129" s="72" t="s">
        <v>235</v>
      </c>
      <c r="AE129" s="75">
        <v>2</v>
      </c>
      <c r="AF129" s="72">
        <v>2</v>
      </c>
      <c r="AG129" s="70">
        <f>Tabulka2[[#This Row],[Hodnota dopadu - dostupnost (B)]]*Tabulka2[[#This Row],[Hodnota zranitelnosti (B)]]*Tabulka2[[#This Row],[Hodnota hrozby (B)]]</f>
        <v>12</v>
      </c>
      <c r="AH129" s="70">
        <f>Tabulka2[[#This Row],[Hodnota dopadu - důvěrnost (B)]]*Tabulka2[[#This Row],[Hodnota zranitelnosti (B)]]*Tabulka2[[#This Row],[Hodnota hrozby (B)]]</f>
        <v>12</v>
      </c>
      <c r="AI129" s="70" t="s">
        <v>235</v>
      </c>
      <c r="AJ129" s="76" t="s">
        <v>558</v>
      </c>
      <c r="AK129" s="76" t="s">
        <v>563</v>
      </c>
    </row>
    <row r="130" spans="1:37" ht="30" x14ac:dyDescent="0.25">
      <c r="A130" s="70" t="s">
        <v>471</v>
      </c>
      <c r="B130" s="71" t="s">
        <v>557</v>
      </c>
      <c r="C130" s="72">
        <f>'Katalog podpůrných aktiv'!$G$3</f>
        <v>3</v>
      </c>
      <c r="D130" s="72">
        <f>'Katalog podpůrných aktiv'!$I$3</f>
        <v>3</v>
      </c>
      <c r="E130" s="72">
        <f>'Katalog podpůrných aktiv'!$J$3</f>
        <v>3</v>
      </c>
      <c r="F130" s="71" t="s">
        <v>336</v>
      </c>
      <c r="G130" s="72">
        <v>2</v>
      </c>
      <c r="H130" s="71" t="s">
        <v>350</v>
      </c>
      <c r="I130" s="72">
        <v>2</v>
      </c>
      <c r="J130" s="70">
        <f>Tabulka2[[#This Row],[Hodnota dopadu - dostupnost]]*Tabulka2[[#This Row],[Hodnota zranitelnosti]]*Tabulka2[[#This Row],[Hodnota hrozby]]</f>
        <v>12</v>
      </c>
      <c r="K130" s="70">
        <f>Tabulka2[[#This Row],[Hodnota dopadu - důvěrnost]]*Tabulka2[[#This Row],[Hodnota zranitelnosti]]*Tabulka2[[#This Row],[Hodnota hrozby]]</f>
        <v>12</v>
      </c>
      <c r="L130" s="70">
        <f>Tabulka2[[#This Row],[Hodnota dopadu - integrita]]*Tabulka2[[#This Row],[Hodnota zranitelnosti]]*Tabulka2[[#This Row],[Hodnota hrozby]]</f>
        <v>12</v>
      </c>
      <c r="M130" s="71" t="s">
        <v>558</v>
      </c>
      <c r="N130" s="71" t="s">
        <v>563</v>
      </c>
      <c r="O130" s="71" t="s">
        <v>563</v>
      </c>
      <c r="P130" s="74"/>
      <c r="Q130" s="72">
        <f>'Katalog podpůrných aktiv'!$G$3</f>
        <v>3</v>
      </c>
      <c r="R130" s="72">
        <f>'Katalog podpůrných aktiv'!$I$3</f>
        <v>3</v>
      </c>
      <c r="S130" s="72">
        <f>'Katalog podpůrných aktiv'!$J$3</f>
        <v>3</v>
      </c>
      <c r="T130" s="75">
        <v>2</v>
      </c>
      <c r="U130" s="72">
        <v>2</v>
      </c>
      <c r="V130" s="70">
        <f>Tabulka2[[#This Row],[Hodnota dopadu - dostupnost (A)]]*Tabulka2[[#This Row],[Hodnota zranitelnosti (A)]]*Tabulka2[[#This Row],[Hodnota hrozby (A)]]</f>
        <v>12</v>
      </c>
      <c r="W130" s="70">
        <f>Tabulka2[[#This Row],[Hodnota dopadu - důvěrnost (A)]]*Tabulka2[[#This Row],[Hodnota zranitelnosti (A)]]*Tabulka2[[#This Row],[Hodnota hrozby (A)]]</f>
        <v>12</v>
      </c>
      <c r="X130" s="70">
        <f>Tabulka2[[#This Row],[Hodnota dopadu - integrita (A)]]*Tabulka2[[#This Row],[Hodnota zranitelnosti (A)]]*Tabulka2[[#This Row],[Hodnota hrozby (A)]]</f>
        <v>12</v>
      </c>
      <c r="Y130" s="76" t="s">
        <v>558</v>
      </c>
      <c r="Z130" s="76" t="s">
        <v>563</v>
      </c>
      <c r="AA130" s="77"/>
      <c r="AB130" s="72">
        <f>'Katalog podpůrných aktiv'!$G$3</f>
        <v>3</v>
      </c>
      <c r="AC130" s="72">
        <f>'Katalog podpůrných aktiv'!$I$3</f>
        <v>3</v>
      </c>
      <c r="AD130" s="72">
        <f>'Katalog podpůrných aktiv'!$J$3</f>
        <v>3</v>
      </c>
      <c r="AE130" s="75">
        <v>2</v>
      </c>
      <c r="AF130" s="72">
        <v>2</v>
      </c>
      <c r="AG130" s="70">
        <f>Tabulka2[[#This Row],[Hodnota dopadu - dostupnost (B)]]*Tabulka2[[#This Row],[Hodnota zranitelnosti (B)]]*Tabulka2[[#This Row],[Hodnota hrozby (B)]]</f>
        <v>12</v>
      </c>
      <c r="AH130" s="70">
        <f>Tabulka2[[#This Row],[Hodnota dopadu - důvěrnost (B)]]*Tabulka2[[#This Row],[Hodnota zranitelnosti (B)]]*Tabulka2[[#This Row],[Hodnota hrozby (B)]]</f>
        <v>12</v>
      </c>
      <c r="AI130" s="70">
        <f>Tabulka2[[#This Row],[Hodnota dopadu - integrita (B)]]*Tabulka2[[#This Row],[Hodnota zranitelnosti (B)]]*Tabulka2[[#This Row],[Hodnota hrozby (B)]]</f>
        <v>12</v>
      </c>
      <c r="AJ130" s="76" t="s">
        <v>558</v>
      </c>
      <c r="AK130" s="76" t="s">
        <v>563</v>
      </c>
    </row>
    <row r="131" spans="1:37" ht="30" x14ac:dyDescent="0.25">
      <c r="A131" s="70" t="s">
        <v>472</v>
      </c>
      <c r="B131" s="71" t="s">
        <v>557</v>
      </c>
      <c r="C131" s="72">
        <f>'Katalog podpůrných aktiv'!$G$3</f>
        <v>3</v>
      </c>
      <c r="D131" s="72">
        <f>'Katalog podpůrných aktiv'!$I$3</f>
        <v>3</v>
      </c>
      <c r="E131" s="72">
        <f>'Katalog podpůrných aktiv'!$J$3</f>
        <v>3</v>
      </c>
      <c r="F131" s="71" t="s">
        <v>336</v>
      </c>
      <c r="G131" s="72">
        <v>2</v>
      </c>
      <c r="H131" s="81" t="s">
        <v>352</v>
      </c>
      <c r="I131" s="79">
        <v>4</v>
      </c>
      <c r="J131" s="70">
        <f>Tabulka2[[#This Row],[Hodnota dopadu - dostupnost]]*Tabulka2[[#This Row],[Hodnota zranitelnosti]]*Tabulka2[[#This Row],[Hodnota hrozby]]</f>
        <v>24</v>
      </c>
      <c r="K131" s="70">
        <f>Tabulka2[[#This Row],[Hodnota dopadu - důvěrnost]]*Tabulka2[[#This Row],[Hodnota zranitelnosti]]*Tabulka2[[#This Row],[Hodnota hrozby]]</f>
        <v>24</v>
      </c>
      <c r="L131" s="70">
        <f>Tabulka2[[#This Row],[Hodnota dopadu - integrita]]*Tabulka2[[#This Row],[Hodnota zranitelnosti]]*Tabulka2[[#This Row],[Hodnota hrozby]]</f>
        <v>24</v>
      </c>
      <c r="M131" s="71" t="s">
        <v>559</v>
      </c>
      <c r="N131" s="71" t="s">
        <v>563</v>
      </c>
      <c r="O131" s="71" t="s">
        <v>563</v>
      </c>
      <c r="P131" s="74"/>
      <c r="Q131" s="72">
        <f>'Katalog podpůrných aktiv'!$G$3</f>
        <v>3</v>
      </c>
      <c r="R131" s="72">
        <f>'Katalog podpůrných aktiv'!$I$3</f>
        <v>3</v>
      </c>
      <c r="S131" s="72">
        <f>'Katalog podpůrných aktiv'!$J$3</f>
        <v>3</v>
      </c>
      <c r="T131" s="75">
        <v>2</v>
      </c>
      <c r="U131" s="79">
        <v>4</v>
      </c>
      <c r="V131" s="70">
        <f>Tabulka2[[#This Row],[Hodnota dopadu - dostupnost (A)]]*Tabulka2[[#This Row],[Hodnota zranitelnosti (A)]]*Tabulka2[[#This Row],[Hodnota hrozby (A)]]</f>
        <v>24</v>
      </c>
      <c r="W131" s="70">
        <f>Tabulka2[[#This Row],[Hodnota dopadu - důvěrnost (A)]]*Tabulka2[[#This Row],[Hodnota zranitelnosti (A)]]*Tabulka2[[#This Row],[Hodnota hrozby (A)]]</f>
        <v>24</v>
      </c>
      <c r="X131" s="70">
        <f>Tabulka2[[#This Row],[Hodnota dopadu - integrita (A)]]*Tabulka2[[#This Row],[Hodnota zranitelnosti (A)]]*Tabulka2[[#This Row],[Hodnota hrozby (A)]]</f>
        <v>24</v>
      </c>
      <c r="Y131" s="71" t="s">
        <v>559</v>
      </c>
      <c r="Z131" s="71" t="s">
        <v>563</v>
      </c>
      <c r="AA131" s="77"/>
      <c r="AB131" s="72">
        <f>'Katalog podpůrných aktiv'!$G$3</f>
        <v>3</v>
      </c>
      <c r="AC131" s="72">
        <f>'Katalog podpůrných aktiv'!$I$3</f>
        <v>3</v>
      </c>
      <c r="AD131" s="72">
        <f>'Katalog podpůrných aktiv'!$J$3</f>
        <v>3</v>
      </c>
      <c r="AE131" s="75">
        <v>2</v>
      </c>
      <c r="AF131" s="72">
        <v>2</v>
      </c>
      <c r="AG131" s="70">
        <f>Tabulka2[[#This Row],[Hodnota dopadu - dostupnost (B)]]*Tabulka2[[#This Row],[Hodnota zranitelnosti (B)]]*Tabulka2[[#This Row],[Hodnota hrozby (B)]]</f>
        <v>12</v>
      </c>
      <c r="AH131" s="70">
        <f>Tabulka2[[#This Row],[Hodnota dopadu - důvěrnost (B)]]*Tabulka2[[#This Row],[Hodnota zranitelnosti (B)]]*Tabulka2[[#This Row],[Hodnota hrozby (B)]]</f>
        <v>12</v>
      </c>
      <c r="AI131" s="70">
        <f>Tabulka2[[#This Row],[Hodnota dopadu - integrita (B)]]*Tabulka2[[#This Row],[Hodnota zranitelnosti (B)]]*Tabulka2[[#This Row],[Hodnota hrozby (B)]]</f>
        <v>12</v>
      </c>
      <c r="AJ131" s="76" t="s">
        <v>558</v>
      </c>
      <c r="AK131" s="76" t="s">
        <v>563</v>
      </c>
    </row>
    <row r="132" spans="1:37" ht="75" x14ac:dyDescent="0.25">
      <c r="A132" s="70" t="s">
        <v>473</v>
      </c>
      <c r="B132" s="71" t="s">
        <v>557</v>
      </c>
      <c r="C132" s="72">
        <f>'Katalog podpůrných aktiv'!$G$3</f>
        <v>3</v>
      </c>
      <c r="D132" s="72" t="s">
        <v>235</v>
      </c>
      <c r="E132" s="72" t="s">
        <v>235</v>
      </c>
      <c r="F132" s="71" t="s">
        <v>336</v>
      </c>
      <c r="G132" s="72">
        <v>2</v>
      </c>
      <c r="H132" s="78" t="s">
        <v>351</v>
      </c>
      <c r="I132" s="79">
        <v>4</v>
      </c>
      <c r="J132" s="70">
        <f>Tabulka2[[#This Row],[Hodnota dopadu - dostupnost]]*Tabulka2[[#This Row],[Hodnota zranitelnosti]]*Tabulka2[[#This Row],[Hodnota hrozby]]</f>
        <v>24</v>
      </c>
      <c r="K132" s="70" t="s">
        <v>235</v>
      </c>
      <c r="L132" s="70" t="s">
        <v>235</v>
      </c>
      <c r="M132" s="71" t="s">
        <v>559</v>
      </c>
      <c r="N132" s="71" t="s">
        <v>563</v>
      </c>
      <c r="O132" s="71" t="s">
        <v>563</v>
      </c>
      <c r="P132" s="74"/>
      <c r="Q132" s="72">
        <f>'Katalog podpůrných aktiv'!$G$3</f>
        <v>3</v>
      </c>
      <c r="R132" s="72" t="s">
        <v>235</v>
      </c>
      <c r="S132" s="72" t="s">
        <v>235</v>
      </c>
      <c r="T132" s="75">
        <v>2</v>
      </c>
      <c r="U132" s="79">
        <v>4</v>
      </c>
      <c r="V132" s="70">
        <f>Tabulka2[[#This Row],[Hodnota dopadu - dostupnost (A)]]*Tabulka2[[#This Row],[Hodnota zranitelnosti (A)]]*Tabulka2[[#This Row],[Hodnota hrozby (A)]]</f>
        <v>24</v>
      </c>
      <c r="W132" s="70" t="s">
        <v>235</v>
      </c>
      <c r="X132" s="70" t="s">
        <v>235</v>
      </c>
      <c r="Y132" s="76" t="s">
        <v>559</v>
      </c>
      <c r="Z132" s="76" t="s">
        <v>563</v>
      </c>
      <c r="AA132" s="77"/>
      <c r="AB132" s="72">
        <f>'Katalog podpůrných aktiv'!$G$3</f>
        <v>3</v>
      </c>
      <c r="AC132" s="72" t="s">
        <v>235</v>
      </c>
      <c r="AD132" s="72" t="s">
        <v>235</v>
      </c>
      <c r="AE132" s="75">
        <v>2</v>
      </c>
      <c r="AF132" s="72">
        <v>2</v>
      </c>
      <c r="AG132" s="70">
        <f>Tabulka2[[#This Row],[Hodnota dopadu - dostupnost (B)]]*Tabulka2[[#This Row],[Hodnota zranitelnosti (B)]]*Tabulka2[[#This Row],[Hodnota hrozby (B)]]</f>
        <v>12</v>
      </c>
      <c r="AH132" s="70" t="s">
        <v>235</v>
      </c>
      <c r="AI132" s="70" t="s">
        <v>235</v>
      </c>
      <c r="AJ132" s="76" t="s">
        <v>558</v>
      </c>
      <c r="AK132" s="76" t="s">
        <v>563</v>
      </c>
    </row>
    <row r="133" spans="1:37" ht="45" x14ac:dyDescent="0.25">
      <c r="A133" s="70" t="s">
        <v>474</v>
      </c>
      <c r="B133" s="71" t="s">
        <v>557</v>
      </c>
      <c r="C133" s="72">
        <f>'Katalog podpůrných aktiv'!$G$3</f>
        <v>3</v>
      </c>
      <c r="D133" s="72">
        <f>'Katalog podpůrných aktiv'!$I$3</f>
        <v>3</v>
      </c>
      <c r="E133" s="72">
        <f>'Katalog podpůrných aktiv'!$J$3</f>
        <v>3</v>
      </c>
      <c r="F133" s="71" t="s">
        <v>336</v>
      </c>
      <c r="G133" s="72">
        <v>2</v>
      </c>
      <c r="H133" s="81" t="s">
        <v>347</v>
      </c>
      <c r="I133" s="79">
        <v>4</v>
      </c>
      <c r="J133" s="70">
        <f>Tabulka2[[#This Row],[Hodnota dopadu - dostupnost]]*Tabulka2[[#This Row],[Hodnota zranitelnosti]]*Tabulka2[[#This Row],[Hodnota hrozby]]</f>
        <v>24</v>
      </c>
      <c r="K133" s="70">
        <f>Tabulka2[[#This Row],[Hodnota dopadu - důvěrnost]]*Tabulka2[[#This Row],[Hodnota zranitelnosti]]*Tabulka2[[#This Row],[Hodnota hrozby]]</f>
        <v>24</v>
      </c>
      <c r="L133" s="70">
        <f>Tabulka2[[#This Row],[Hodnota dopadu - integrita]]*Tabulka2[[#This Row],[Hodnota zranitelnosti]]*Tabulka2[[#This Row],[Hodnota hrozby]]</f>
        <v>24</v>
      </c>
      <c r="M133" s="71" t="s">
        <v>559</v>
      </c>
      <c r="N133" s="71" t="s">
        <v>563</v>
      </c>
      <c r="O133" s="71" t="s">
        <v>563</v>
      </c>
      <c r="P133" s="74"/>
      <c r="Q133" s="72">
        <f>'Katalog podpůrných aktiv'!$G$3</f>
        <v>3</v>
      </c>
      <c r="R133" s="72">
        <f>'Katalog podpůrných aktiv'!$I$3</f>
        <v>3</v>
      </c>
      <c r="S133" s="72">
        <f>'Katalog podpůrných aktiv'!$J$3</f>
        <v>3</v>
      </c>
      <c r="T133" s="75">
        <v>2</v>
      </c>
      <c r="U133" s="79">
        <v>4</v>
      </c>
      <c r="V133" s="70">
        <f>Tabulka2[[#This Row],[Hodnota dopadu - dostupnost (A)]]*Tabulka2[[#This Row],[Hodnota zranitelnosti (A)]]*Tabulka2[[#This Row],[Hodnota hrozby (A)]]</f>
        <v>24</v>
      </c>
      <c r="W133" s="70">
        <f>Tabulka2[[#This Row],[Hodnota dopadu - důvěrnost (A)]]*Tabulka2[[#This Row],[Hodnota zranitelnosti (A)]]*Tabulka2[[#This Row],[Hodnota hrozby (A)]]</f>
        <v>24</v>
      </c>
      <c r="X133" s="70">
        <f>Tabulka2[[#This Row],[Hodnota dopadu - integrita (A)]]*Tabulka2[[#This Row],[Hodnota zranitelnosti (A)]]*Tabulka2[[#This Row],[Hodnota hrozby (A)]]</f>
        <v>24</v>
      </c>
      <c r="Y133" s="76" t="s">
        <v>559</v>
      </c>
      <c r="Z133" s="76" t="s">
        <v>563</v>
      </c>
      <c r="AA133" s="77"/>
      <c r="AB133" s="72">
        <f>'Katalog podpůrných aktiv'!$G$3</f>
        <v>3</v>
      </c>
      <c r="AC133" s="72">
        <f>'Katalog podpůrných aktiv'!$I$3</f>
        <v>3</v>
      </c>
      <c r="AD133" s="72">
        <f>'Katalog podpůrných aktiv'!$J$3</f>
        <v>3</v>
      </c>
      <c r="AE133" s="75">
        <v>2</v>
      </c>
      <c r="AF133" s="72">
        <v>2</v>
      </c>
      <c r="AG133" s="70">
        <f>Tabulka2[[#This Row],[Hodnota dopadu - dostupnost (B)]]*Tabulka2[[#This Row],[Hodnota zranitelnosti (B)]]*Tabulka2[[#This Row],[Hodnota hrozby (B)]]</f>
        <v>12</v>
      </c>
      <c r="AH133" s="70">
        <f>Tabulka2[[#This Row],[Hodnota dopadu - důvěrnost (B)]]*Tabulka2[[#This Row],[Hodnota zranitelnosti (B)]]*Tabulka2[[#This Row],[Hodnota hrozby (B)]]</f>
        <v>12</v>
      </c>
      <c r="AI133" s="70">
        <f>Tabulka2[[#This Row],[Hodnota dopadu - integrita (B)]]*Tabulka2[[#This Row],[Hodnota zranitelnosti (B)]]*Tabulka2[[#This Row],[Hodnota hrozby (B)]]</f>
        <v>12</v>
      </c>
      <c r="AJ133" s="76" t="s">
        <v>558</v>
      </c>
      <c r="AK133" s="76" t="s">
        <v>563</v>
      </c>
    </row>
    <row r="134" spans="1:37" ht="30" x14ac:dyDescent="0.25">
      <c r="A134" s="70" t="s">
        <v>475</v>
      </c>
      <c r="B134" s="71" t="s">
        <v>557</v>
      </c>
      <c r="C134" s="72" t="s">
        <v>235</v>
      </c>
      <c r="D134" s="72">
        <f>'Katalog podpůrných aktiv'!$I$3</f>
        <v>3</v>
      </c>
      <c r="E134" s="72" t="s">
        <v>235</v>
      </c>
      <c r="F134" s="71" t="s">
        <v>336</v>
      </c>
      <c r="G134" s="72">
        <v>2</v>
      </c>
      <c r="H134" s="78" t="s">
        <v>399</v>
      </c>
      <c r="I134" s="79">
        <v>4</v>
      </c>
      <c r="J134" s="70" t="s">
        <v>235</v>
      </c>
      <c r="K134" s="70">
        <f>Tabulka2[[#This Row],[Hodnota dopadu - důvěrnost]]*Tabulka2[[#This Row],[Hodnota zranitelnosti]]*Tabulka2[[#This Row],[Hodnota hrozby]]</f>
        <v>24</v>
      </c>
      <c r="L134" s="70" t="s">
        <v>235</v>
      </c>
      <c r="M134" s="71" t="s">
        <v>559</v>
      </c>
      <c r="N134" s="71" t="s">
        <v>563</v>
      </c>
      <c r="O134" s="71" t="s">
        <v>563</v>
      </c>
      <c r="P134" s="74"/>
      <c r="Q134" s="72" t="s">
        <v>235</v>
      </c>
      <c r="R134" s="72">
        <f>'Katalog podpůrných aktiv'!$I$3</f>
        <v>3</v>
      </c>
      <c r="S134" s="72" t="s">
        <v>235</v>
      </c>
      <c r="T134" s="75">
        <v>2</v>
      </c>
      <c r="U134" s="79">
        <v>4</v>
      </c>
      <c r="V134" s="70" t="s">
        <v>235</v>
      </c>
      <c r="W134" s="70">
        <f>Tabulka2[[#This Row],[Hodnota dopadu - důvěrnost (A)]]*Tabulka2[[#This Row],[Hodnota zranitelnosti (A)]]*Tabulka2[[#This Row],[Hodnota hrozby (A)]]</f>
        <v>24</v>
      </c>
      <c r="X134" s="70" t="s">
        <v>235</v>
      </c>
      <c r="Y134" s="76" t="s">
        <v>559</v>
      </c>
      <c r="Z134" s="76" t="s">
        <v>563</v>
      </c>
      <c r="AA134" s="77"/>
      <c r="AB134" s="72" t="s">
        <v>235</v>
      </c>
      <c r="AC134" s="72">
        <f>'Katalog podpůrných aktiv'!$I$3</f>
        <v>3</v>
      </c>
      <c r="AD134" s="72" t="s">
        <v>235</v>
      </c>
      <c r="AE134" s="75">
        <v>2</v>
      </c>
      <c r="AF134" s="72">
        <v>2</v>
      </c>
      <c r="AG134" s="70" t="s">
        <v>235</v>
      </c>
      <c r="AH134" s="70">
        <f>Tabulka2[[#This Row],[Hodnota dopadu - důvěrnost (B)]]*Tabulka2[[#This Row],[Hodnota zranitelnosti (B)]]*Tabulka2[[#This Row],[Hodnota hrozby (B)]]</f>
        <v>12</v>
      </c>
      <c r="AI134" s="70" t="s">
        <v>235</v>
      </c>
      <c r="AJ134" s="76" t="s">
        <v>558</v>
      </c>
      <c r="AK134" s="76" t="s">
        <v>563</v>
      </c>
    </row>
    <row r="135" spans="1:37" ht="30" x14ac:dyDescent="0.25">
      <c r="A135" s="70" t="s">
        <v>476</v>
      </c>
      <c r="B135" s="71" t="s">
        <v>557</v>
      </c>
      <c r="C135" s="72" t="s">
        <v>235</v>
      </c>
      <c r="D135" s="72">
        <f>'Katalog podpůrných aktiv'!$I$3</f>
        <v>3</v>
      </c>
      <c r="E135" s="72">
        <f>'Katalog podpůrných aktiv'!$J$3</f>
        <v>3</v>
      </c>
      <c r="F135" s="71" t="s">
        <v>336</v>
      </c>
      <c r="G135" s="72">
        <v>2</v>
      </c>
      <c r="H135" s="81" t="s">
        <v>357</v>
      </c>
      <c r="I135" s="79">
        <v>4</v>
      </c>
      <c r="J135" s="70" t="s">
        <v>235</v>
      </c>
      <c r="K135" s="70">
        <f>Tabulka2[[#This Row],[Hodnota dopadu - důvěrnost]]*Tabulka2[[#This Row],[Hodnota zranitelnosti]]*Tabulka2[[#This Row],[Hodnota hrozby]]</f>
        <v>24</v>
      </c>
      <c r="L135" s="70">
        <f>Tabulka2[[#This Row],[Hodnota dopadu - integrita]]*Tabulka2[[#This Row],[Hodnota zranitelnosti]]*Tabulka2[[#This Row],[Hodnota hrozby]]</f>
        <v>24</v>
      </c>
      <c r="M135" s="71" t="s">
        <v>559</v>
      </c>
      <c r="N135" s="71" t="s">
        <v>563</v>
      </c>
      <c r="O135" s="71" t="s">
        <v>563</v>
      </c>
      <c r="P135" s="74"/>
      <c r="Q135" s="72" t="s">
        <v>235</v>
      </c>
      <c r="R135" s="72">
        <f>'Katalog podpůrných aktiv'!$I$3</f>
        <v>3</v>
      </c>
      <c r="S135" s="72">
        <f>'Katalog podpůrných aktiv'!$J$3</f>
        <v>3</v>
      </c>
      <c r="T135" s="75">
        <v>2</v>
      </c>
      <c r="U135" s="79">
        <v>4</v>
      </c>
      <c r="V135" s="70" t="s">
        <v>235</v>
      </c>
      <c r="W135" s="70">
        <f>Tabulka2[[#This Row],[Hodnota dopadu - důvěrnost (A)]]*Tabulka2[[#This Row],[Hodnota zranitelnosti (A)]]*Tabulka2[[#This Row],[Hodnota hrozby (A)]]</f>
        <v>24</v>
      </c>
      <c r="X135" s="70">
        <f>Tabulka2[[#This Row],[Hodnota dopadu - integrita (A)]]*Tabulka2[[#This Row],[Hodnota zranitelnosti (A)]]*Tabulka2[[#This Row],[Hodnota hrozby (A)]]</f>
        <v>24</v>
      </c>
      <c r="Y135" s="76" t="s">
        <v>559</v>
      </c>
      <c r="Z135" s="76" t="s">
        <v>563</v>
      </c>
      <c r="AA135" s="77"/>
      <c r="AB135" s="72" t="s">
        <v>235</v>
      </c>
      <c r="AC135" s="72">
        <f>'Katalog podpůrných aktiv'!$I$3</f>
        <v>3</v>
      </c>
      <c r="AD135" s="72">
        <f>'Katalog podpůrných aktiv'!$J$3</f>
        <v>3</v>
      </c>
      <c r="AE135" s="75">
        <v>2</v>
      </c>
      <c r="AF135" s="72">
        <v>2</v>
      </c>
      <c r="AG135" s="70" t="s">
        <v>235</v>
      </c>
      <c r="AH135" s="70">
        <f>Tabulka2[[#This Row],[Hodnota dopadu - důvěrnost (B)]]*Tabulka2[[#This Row],[Hodnota zranitelnosti (B)]]*Tabulka2[[#This Row],[Hodnota hrozby (B)]]</f>
        <v>12</v>
      </c>
      <c r="AI135" s="70">
        <f>Tabulka2[[#This Row],[Hodnota dopadu - integrita (B)]]*Tabulka2[[#This Row],[Hodnota zranitelnosti (B)]]*Tabulka2[[#This Row],[Hodnota hrozby (B)]]</f>
        <v>12</v>
      </c>
      <c r="AJ135" s="76" t="s">
        <v>558</v>
      </c>
      <c r="AK135" s="76"/>
    </row>
    <row r="136" spans="1:37" ht="60" x14ac:dyDescent="0.25">
      <c r="A136" s="70" t="s">
        <v>477</v>
      </c>
      <c r="B136" s="71" t="s">
        <v>557</v>
      </c>
      <c r="C136" s="72">
        <f>'Katalog podpůrných aktiv'!$G$3</f>
        <v>3</v>
      </c>
      <c r="D136" s="72">
        <f>'Katalog podpůrných aktiv'!$I$3</f>
        <v>3</v>
      </c>
      <c r="E136" s="72">
        <f>'Katalog podpůrných aktiv'!$J$3</f>
        <v>3</v>
      </c>
      <c r="F136" s="71" t="s">
        <v>342</v>
      </c>
      <c r="G136" s="72">
        <v>2</v>
      </c>
      <c r="H136" s="71" t="s">
        <v>355</v>
      </c>
      <c r="I136" s="72">
        <v>2</v>
      </c>
      <c r="J136" s="70">
        <f>Tabulka2[[#This Row],[Hodnota dopadu - dostupnost]]*Tabulka2[[#This Row],[Hodnota zranitelnosti]]*Tabulka2[[#This Row],[Hodnota hrozby]]</f>
        <v>12</v>
      </c>
      <c r="K136" s="70">
        <f>Tabulka2[[#This Row],[Hodnota dopadu - důvěrnost]]*Tabulka2[[#This Row],[Hodnota zranitelnosti]]*Tabulka2[[#This Row],[Hodnota hrozby]]</f>
        <v>12</v>
      </c>
      <c r="L136" s="70">
        <f>Tabulka2[[#This Row],[Hodnota dopadu - integrita]]*Tabulka2[[#This Row],[Hodnota zranitelnosti]]*Tabulka2[[#This Row],[Hodnota hrozby]]</f>
        <v>12</v>
      </c>
      <c r="M136" s="71" t="s">
        <v>558</v>
      </c>
      <c r="N136" s="71" t="s">
        <v>563</v>
      </c>
      <c r="O136" s="71" t="s">
        <v>563</v>
      </c>
      <c r="P136" s="74"/>
      <c r="Q136" s="72">
        <f>'Katalog podpůrných aktiv'!$G$3</f>
        <v>3</v>
      </c>
      <c r="R136" s="72">
        <f>'Katalog podpůrných aktiv'!$I$3</f>
        <v>3</v>
      </c>
      <c r="S136" s="72">
        <f>'Katalog podpůrných aktiv'!$J$3</f>
        <v>3</v>
      </c>
      <c r="T136" s="75">
        <v>2</v>
      </c>
      <c r="U136" s="72">
        <v>2</v>
      </c>
      <c r="V136" s="70">
        <f>Tabulka2[[#This Row],[Hodnota dopadu - dostupnost (A)]]*Tabulka2[[#This Row],[Hodnota zranitelnosti (A)]]*Tabulka2[[#This Row],[Hodnota hrozby (A)]]</f>
        <v>12</v>
      </c>
      <c r="W136" s="70">
        <f>Tabulka2[[#This Row],[Hodnota dopadu - důvěrnost (A)]]*Tabulka2[[#This Row],[Hodnota zranitelnosti (A)]]*Tabulka2[[#This Row],[Hodnota hrozby (A)]]</f>
        <v>12</v>
      </c>
      <c r="X136" s="70">
        <f>Tabulka2[[#This Row],[Hodnota dopadu - integrita (A)]]*Tabulka2[[#This Row],[Hodnota zranitelnosti (A)]]*Tabulka2[[#This Row],[Hodnota hrozby (A)]]</f>
        <v>12</v>
      </c>
      <c r="Y136" s="76" t="s">
        <v>558</v>
      </c>
      <c r="Z136" s="76" t="s">
        <v>563</v>
      </c>
      <c r="AA136" s="77"/>
      <c r="AB136" s="72">
        <f>'Katalog podpůrných aktiv'!$G$3</f>
        <v>3</v>
      </c>
      <c r="AC136" s="72">
        <f>'Katalog podpůrných aktiv'!$I$3</f>
        <v>3</v>
      </c>
      <c r="AD136" s="72">
        <f>'Katalog podpůrných aktiv'!$J$3</f>
        <v>3</v>
      </c>
      <c r="AE136" s="75">
        <v>2</v>
      </c>
      <c r="AF136" s="72">
        <v>2</v>
      </c>
      <c r="AG136" s="70">
        <f>Tabulka2[[#This Row],[Hodnota dopadu - dostupnost (B)]]*Tabulka2[[#This Row],[Hodnota zranitelnosti (B)]]*Tabulka2[[#This Row],[Hodnota hrozby (B)]]</f>
        <v>12</v>
      </c>
      <c r="AH136" s="70">
        <f>Tabulka2[[#This Row],[Hodnota dopadu - důvěrnost (B)]]*Tabulka2[[#This Row],[Hodnota zranitelnosti (B)]]*Tabulka2[[#This Row],[Hodnota hrozby (B)]]</f>
        <v>12</v>
      </c>
      <c r="AI136" s="70">
        <f>Tabulka2[[#This Row],[Hodnota dopadu - integrita (B)]]*Tabulka2[[#This Row],[Hodnota zranitelnosti (B)]]*Tabulka2[[#This Row],[Hodnota hrozby (B)]]</f>
        <v>12</v>
      </c>
      <c r="AJ136" s="76" t="s">
        <v>558</v>
      </c>
      <c r="AK136" s="76" t="s">
        <v>563</v>
      </c>
    </row>
    <row r="137" spans="1:37" ht="45" x14ac:dyDescent="0.25">
      <c r="A137" s="70" t="s">
        <v>478</v>
      </c>
      <c r="B137" s="71" t="s">
        <v>557</v>
      </c>
      <c r="C137" s="72">
        <f>'Katalog podpůrných aktiv'!$G$3</f>
        <v>3</v>
      </c>
      <c r="D137" s="72" t="s">
        <v>235</v>
      </c>
      <c r="E137" s="72">
        <f>'Katalog podpůrných aktiv'!$J$3</f>
        <v>3</v>
      </c>
      <c r="F137" s="71" t="s">
        <v>342</v>
      </c>
      <c r="G137" s="79">
        <v>4</v>
      </c>
      <c r="H137" s="81" t="s">
        <v>345</v>
      </c>
      <c r="I137" s="79">
        <v>4</v>
      </c>
      <c r="J137" s="82">
        <f>Tabulka2[[#This Row],[Hodnota dopadu - dostupnost]]*Tabulka2[[#This Row],[Hodnota zranitelnosti]]*Tabulka2[[#This Row],[Hodnota hrozby]]</f>
        <v>48</v>
      </c>
      <c r="K137" s="70" t="s">
        <v>235</v>
      </c>
      <c r="L137" s="82">
        <f>Tabulka2[[#This Row],[Hodnota dopadu - integrita]]*Tabulka2[[#This Row],[Hodnota zranitelnosti]]*Tabulka2[[#This Row],[Hodnota hrozby]]</f>
        <v>48</v>
      </c>
      <c r="M137" s="71" t="s">
        <v>560</v>
      </c>
      <c r="N137" s="71" t="s">
        <v>563</v>
      </c>
      <c r="O137" s="71" t="s">
        <v>578</v>
      </c>
      <c r="P137" s="74"/>
      <c r="Q137" s="72">
        <f>'Katalog podpůrných aktiv'!$G$3</f>
        <v>3</v>
      </c>
      <c r="R137" s="72" t="s">
        <v>235</v>
      </c>
      <c r="S137" s="72">
        <f>'Katalog podpůrných aktiv'!$J$3</f>
        <v>3</v>
      </c>
      <c r="T137" s="75">
        <v>1</v>
      </c>
      <c r="U137" s="79">
        <v>4</v>
      </c>
      <c r="V137" s="70">
        <f>Tabulka2[[#This Row],[Hodnota dopadu - dostupnost (A)]]*Tabulka2[[#This Row],[Hodnota zranitelnosti (A)]]*Tabulka2[[#This Row],[Hodnota hrozby (A)]]</f>
        <v>12</v>
      </c>
      <c r="W137" s="70" t="s">
        <v>235</v>
      </c>
      <c r="X137" s="70">
        <f>Tabulka2[[#This Row],[Hodnota dopadu - integrita (A)]]*Tabulka2[[#This Row],[Hodnota zranitelnosti (A)]]*Tabulka2[[#This Row],[Hodnota hrozby (A)]]</f>
        <v>12</v>
      </c>
      <c r="Y137" s="76" t="s">
        <v>558</v>
      </c>
      <c r="Z137" s="76" t="s">
        <v>563</v>
      </c>
      <c r="AA137" s="77"/>
      <c r="AB137" s="72">
        <f>'Katalog podpůrných aktiv'!$G$3</f>
        <v>3</v>
      </c>
      <c r="AC137" s="72" t="s">
        <v>235</v>
      </c>
      <c r="AD137" s="72">
        <f>'Katalog podpůrných aktiv'!$J$3</f>
        <v>3</v>
      </c>
      <c r="AE137" s="75">
        <v>2</v>
      </c>
      <c r="AF137" s="72">
        <v>2</v>
      </c>
      <c r="AG137" s="70">
        <f>Tabulka2[[#This Row],[Hodnota dopadu - dostupnost (B)]]*Tabulka2[[#This Row],[Hodnota zranitelnosti (B)]]*Tabulka2[[#This Row],[Hodnota hrozby (B)]]</f>
        <v>12</v>
      </c>
      <c r="AH137" s="70" t="s">
        <v>235</v>
      </c>
      <c r="AI137" s="70">
        <f>Tabulka2[[#This Row],[Hodnota dopadu - integrita (B)]]*Tabulka2[[#This Row],[Hodnota zranitelnosti (B)]]*Tabulka2[[#This Row],[Hodnota hrozby (B)]]</f>
        <v>12</v>
      </c>
      <c r="AJ137" s="76" t="s">
        <v>558</v>
      </c>
      <c r="AK137" s="80" t="s">
        <v>563</v>
      </c>
    </row>
    <row r="138" spans="1:37" ht="15" x14ac:dyDescent="0.25">
      <c r="A138" s="70" t="s">
        <v>479</v>
      </c>
      <c r="B138" s="71" t="s">
        <v>557</v>
      </c>
      <c r="C138" s="72" t="s">
        <v>235</v>
      </c>
      <c r="D138" s="72">
        <f>'Katalog podpůrných aktiv'!$I$3</f>
        <v>3</v>
      </c>
      <c r="E138" s="72">
        <f>'Katalog podpůrných aktiv'!$J$3</f>
        <v>3</v>
      </c>
      <c r="F138" s="71" t="s">
        <v>342</v>
      </c>
      <c r="G138" s="72">
        <v>2</v>
      </c>
      <c r="H138" s="71" t="s">
        <v>353</v>
      </c>
      <c r="I138" s="72">
        <v>2</v>
      </c>
      <c r="J138" s="70" t="s">
        <v>235</v>
      </c>
      <c r="K138" s="70">
        <f>Tabulka2[[#This Row],[Hodnota dopadu - důvěrnost]]*Tabulka2[[#This Row],[Hodnota zranitelnosti]]*Tabulka2[[#This Row],[Hodnota hrozby]]</f>
        <v>12</v>
      </c>
      <c r="L138" s="70">
        <f>Tabulka2[[#This Row],[Hodnota dopadu - integrita]]*Tabulka2[[#This Row],[Hodnota zranitelnosti]]*Tabulka2[[#This Row],[Hodnota hrozby]]</f>
        <v>12</v>
      </c>
      <c r="M138" s="71" t="s">
        <v>558</v>
      </c>
      <c r="N138" s="71" t="s">
        <v>563</v>
      </c>
      <c r="O138" s="71" t="s">
        <v>563</v>
      </c>
      <c r="P138" s="74"/>
      <c r="Q138" s="72" t="s">
        <v>235</v>
      </c>
      <c r="R138" s="72">
        <f>'Katalog podpůrných aktiv'!$I$3</f>
        <v>3</v>
      </c>
      <c r="S138" s="72">
        <f>'Katalog podpůrných aktiv'!$J$3</f>
        <v>3</v>
      </c>
      <c r="T138" s="75">
        <v>2</v>
      </c>
      <c r="U138" s="72">
        <v>2</v>
      </c>
      <c r="V138" s="70" t="s">
        <v>235</v>
      </c>
      <c r="W138" s="70">
        <f>Tabulka2[[#This Row],[Hodnota dopadu - důvěrnost (A)]]*Tabulka2[[#This Row],[Hodnota zranitelnosti (A)]]*Tabulka2[[#This Row],[Hodnota hrozby (A)]]</f>
        <v>12</v>
      </c>
      <c r="X138" s="70">
        <f>Tabulka2[[#This Row],[Hodnota dopadu - integrita (A)]]*Tabulka2[[#This Row],[Hodnota zranitelnosti (A)]]*Tabulka2[[#This Row],[Hodnota hrozby (A)]]</f>
        <v>12</v>
      </c>
      <c r="Y138" s="76" t="s">
        <v>558</v>
      </c>
      <c r="Z138" s="76" t="s">
        <v>563</v>
      </c>
      <c r="AA138" s="77"/>
      <c r="AB138" s="72" t="s">
        <v>235</v>
      </c>
      <c r="AC138" s="72">
        <f>'Katalog podpůrných aktiv'!$I$3</f>
        <v>3</v>
      </c>
      <c r="AD138" s="72">
        <f>'Katalog podpůrných aktiv'!$J$3</f>
        <v>3</v>
      </c>
      <c r="AE138" s="75">
        <v>2</v>
      </c>
      <c r="AF138" s="72">
        <v>2</v>
      </c>
      <c r="AG138" s="70" t="s">
        <v>235</v>
      </c>
      <c r="AH138" s="70">
        <f>Tabulka2[[#This Row],[Hodnota dopadu - důvěrnost (B)]]*Tabulka2[[#This Row],[Hodnota zranitelnosti (B)]]*Tabulka2[[#This Row],[Hodnota hrozby (B)]]</f>
        <v>12</v>
      </c>
      <c r="AI138" s="70">
        <f>Tabulka2[[#This Row],[Hodnota dopadu - integrita (B)]]*Tabulka2[[#This Row],[Hodnota zranitelnosti (B)]]*Tabulka2[[#This Row],[Hodnota hrozby (B)]]</f>
        <v>12</v>
      </c>
      <c r="AJ138" s="76" t="s">
        <v>558</v>
      </c>
      <c r="AK138" s="76" t="s">
        <v>563</v>
      </c>
    </row>
    <row r="139" spans="1:37" ht="45" x14ac:dyDescent="0.25">
      <c r="A139" s="70" t="s">
        <v>480</v>
      </c>
      <c r="B139" s="71" t="s">
        <v>557</v>
      </c>
      <c r="C139" s="72">
        <f>'Katalog podpůrných aktiv'!$G$3</f>
        <v>3</v>
      </c>
      <c r="D139" s="72">
        <f>'Katalog podpůrných aktiv'!$I$3</f>
        <v>3</v>
      </c>
      <c r="E139" s="72">
        <f>'Katalog podpůrných aktiv'!$J$3</f>
        <v>3</v>
      </c>
      <c r="F139" s="71" t="s">
        <v>342</v>
      </c>
      <c r="G139" s="79">
        <v>4</v>
      </c>
      <c r="H139" s="81" t="s">
        <v>346</v>
      </c>
      <c r="I139" s="79">
        <v>4</v>
      </c>
      <c r="J139" s="82">
        <f>Tabulka2[[#This Row],[Hodnota dopadu - dostupnost]]*Tabulka2[[#This Row],[Hodnota zranitelnosti]]*Tabulka2[[#This Row],[Hodnota hrozby]]</f>
        <v>48</v>
      </c>
      <c r="K139" s="82">
        <f>Tabulka2[[#This Row],[Hodnota dopadu - důvěrnost]]*Tabulka2[[#This Row],[Hodnota zranitelnosti]]*Tabulka2[[#This Row],[Hodnota hrozby]]</f>
        <v>48</v>
      </c>
      <c r="L139" s="82">
        <f>Tabulka2[[#This Row],[Hodnota dopadu - integrita]]*Tabulka2[[#This Row],[Hodnota zranitelnosti]]*Tabulka2[[#This Row],[Hodnota hrozby]]</f>
        <v>48</v>
      </c>
      <c r="M139" s="71" t="s">
        <v>560</v>
      </c>
      <c r="N139" s="71" t="s">
        <v>563</v>
      </c>
      <c r="O139" s="71" t="s">
        <v>579</v>
      </c>
      <c r="P139" s="74"/>
      <c r="Q139" s="72">
        <f>'Katalog podpůrných aktiv'!$G$3</f>
        <v>3</v>
      </c>
      <c r="R139" s="72">
        <f>'Katalog podpůrných aktiv'!$I$3</f>
        <v>3</v>
      </c>
      <c r="S139" s="72">
        <f>'Katalog podpůrných aktiv'!$J$3</f>
        <v>3</v>
      </c>
      <c r="T139" s="75">
        <v>2</v>
      </c>
      <c r="U139" s="79">
        <v>4</v>
      </c>
      <c r="V139" s="70">
        <f>Tabulka2[[#This Row],[Hodnota dopadu - dostupnost (A)]]*Tabulka2[[#This Row],[Hodnota zranitelnosti (A)]]*Tabulka2[[#This Row],[Hodnota hrozby (A)]]</f>
        <v>24</v>
      </c>
      <c r="W139" s="70">
        <f>Tabulka2[[#This Row],[Hodnota dopadu - důvěrnost (A)]]*Tabulka2[[#This Row],[Hodnota zranitelnosti (A)]]*Tabulka2[[#This Row],[Hodnota hrozby (A)]]</f>
        <v>24</v>
      </c>
      <c r="X139" s="70">
        <f>Tabulka2[[#This Row],[Hodnota dopadu - integrita (A)]]*Tabulka2[[#This Row],[Hodnota zranitelnosti (A)]]*Tabulka2[[#This Row],[Hodnota hrozby (A)]]</f>
        <v>24</v>
      </c>
      <c r="Y139" s="71" t="s">
        <v>559</v>
      </c>
      <c r="Z139" s="76" t="s">
        <v>563</v>
      </c>
      <c r="AA139" s="77"/>
      <c r="AB139" s="72">
        <f>'Katalog podpůrných aktiv'!$G$3</f>
        <v>3</v>
      </c>
      <c r="AC139" s="72">
        <f>'Katalog podpůrných aktiv'!$I$3</f>
        <v>3</v>
      </c>
      <c r="AD139" s="72">
        <f>'Katalog podpůrných aktiv'!$J$3</f>
        <v>3</v>
      </c>
      <c r="AE139" s="75">
        <v>2</v>
      </c>
      <c r="AF139" s="72">
        <v>2</v>
      </c>
      <c r="AG139" s="70">
        <f>Tabulka2[[#This Row],[Hodnota dopadu - dostupnost (B)]]*Tabulka2[[#This Row],[Hodnota zranitelnosti (B)]]*Tabulka2[[#This Row],[Hodnota hrozby (B)]]</f>
        <v>12</v>
      </c>
      <c r="AH139" s="70">
        <f>Tabulka2[[#This Row],[Hodnota dopadu - důvěrnost (B)]]*Tabulka2[[#This Row],[Hodnota zranitelnosti (B)]]*Tabulka2[[#This Row],[Hodnota hrozby (B)]]</f>
        <v>12</v>
      </c>
      <c r="AI139" s="70">
        <f>Tabulka2[[#This Row],[Hodnota dopadu - integrita (B)]]*Tabulka2[[#This Row],[Hodnota zranitelnosti (B)]]*Tabulka2[[#This Row],[Hodnota hrozby (B)]]</f>
        <v>12</v>
      </c>
      <c r="AJ139" s="76" t="s">
        <v>558</v>
      </c>
      <c r="AK139" s="80"/>
    </row>
    <row r="140" spans="1:37" ht="15" x14ac:dyDescent="0.25">
      <c r="A140" s="70" t="s">
        <v>481</v>
      </c>
      <c r="B140" s="71" t="s">
        <v>557</v>
      </c>
      <c r="C140" s="72">
        <f>'Katalog podpůrných aktiv'!$G$3</f>
        <v>3</v>
      </c>
      <c r="D140" s="72">
        <f>'Katalog podpůrných aktiv'!$I$3</f>
        <v>3</v>
      </c>
      <c r="E140" s="72">
        <f>'Katalog podpůrných aktiv'!$J$3</f>
        <v>3</v>
      </c>
      <c r="F140" s="71" t="s">
        <v>342</v>
      </c>
      <c r="G140" s="72">
        <v>2</v>
      </c>
      <c r="H140" s="71" t="s">
        <v>354</v>
      </c>
      <c r="I140" s="72">
        <v>1</v>
      </c>
      <c r="J140" s="70">
        <f>Tabulka2[[#This Row],[Hodnota dopadu - dostupnost]]*Tabulka2[[#This Row],[Hodnota zranitelnosti]]*Tabulka2[[#This Row],[Hodnota hrozby]]</f>
        <v>6</v>
      </c>
      <c r="K140" s="70">
        <f>Tabulka2[[#This Row],[Hodnota dopadu - důvěrnost]]*Tabulka2[[#This Row],[Hodnota zranitelnosti]]*Tabulka2[[#This Row],[Hodnota hrozby]]</f>
        <v>6</v>
      </c>
      <c r="L140" s="70">
        <f>Tabulka2[[#This Row],[Hodnota dopadu - integrita]]*Tabulka2[[#This Row],[Hodnota zranitelnosti]]*Tabulka2[[#This Row],[Hodnota hrozby]]</f>
        <v>6</v>
      </c>
      <c r="M140" s="71" t="s">
        <v>558</v>
      </c>
      <c r="N140" s="71" t="s">
        <v>563</v>
      </c>
      <c r="O140" s="71" t="s">
        <v>563</v>
      </c>
      <c r="P140" s="74"/>
      <c r="Q140" s="72">
        <f>'Katalog podpůrných aktiv'!$G$3</f>
        <v>3</v>
      </c>
      <c r="R140" s="72">
        <f>'Katalog podpůrných aktiv'!$I$3</f>
        <v>3</v>
      </c>
      <c r="S140" s="72">
        <f>'Katalog podpůrných aktiv'!$J$3</f>
        <v>3</v>
      </c>
      <c r="T140" s="75">
        <v>2</v>
      </c>
      <c r="U140" s="72">
        <v>1</v>
      </c>
      <c r="V140" s="70">
        <f>Tabulka2[[#This Row],[Hodnota dopadu - dostupnost (A)]]*Tabulka2[[#This Row],[Hodnota zranitelnosti (A)]]*Tabulka2[[#This Row],[Hodnota hrozby (A)]]</f>
        <v>6</v>
      </c>
      <c r="W140" s="70">
        <f>Tabulka2[[#This Row],[Hodnota dopadu - důvěrnost (A)]]*Tabulka2[[#This Row],[Hodnota zranitelnosti (A)]]*Tabulka2[[#This Row],[Hodnota hrozby (A)]]</f>
        <v>6</v>
      </c>
      <c r="X140" s="70">
        <f>Tabulka2[[#This Row],[Hodnota dopadu - integrita (A)]]*Tabulka2[[#This Row],[Hodnota zranitelnosti (A)]]*Tabulka2[[#This Row],[Hodnota hrozby (A)]]</f>
        <v>6</v>
      </c>
      <c r="Y140" s="76" t="s">
        <v>558</v>
      </c>
      <c r="Z140" s="76" t="s">
        <v>563</v>
      </c>
      <c r="AA140" s="77"/>
      <c r="AB140" s="72">
        <f>'Katalog podpůrných aktiv'!$G$3</f>
        <v>3</v>
      </c>
      <c r="AC140" s="72">
        <f>'Katalog podpůrných aktiv'!$I$3</f>
        <v>3</v>
      </c>
      <c r="AD140" s="72">
        <f>'Katalog podpůrných aktiv'!$J$3</f>
        <v>3</v>
      </c>
      <c r="AE140" s="75">
        <v>2</v>
      </c>
      <c r="AF140" s="72">
        <v>1</v>
      </c>
      <c r="AG140" s="70">
        <f>Tabulka2[[#This Row],[Hodnota dopadu - dostupnost (B)]]*Tabulka2[[#This Row],[Hodnota zranitelnosti (B)]]*Tabulka2[[#This Row],[Hodnota hrozby (B)]]</f>
        <v>6</v>
      </c>
      <c r="AH140" s="70">
        <f>Tabulka2[[#This Row],[Hodnota dopadu - důvěrnost (B)]]*Tabulka2[[#This Row],[Hodnota zranitelnosti (B)]]*Tabulka2[[#This Row],[Hodnota hrozby (B)]]</f>
        <v>6</v>
      </c>
      <c r="AI140" s="70">
        <f>Tabulka2[[#This Row],[Hodnota dopadu - integrita (B)]]*Tabulka2[[#This Row],[Hodnota zranitelnosti (B)]]*Tabulka2[[#This Row],[Hodnota hrozby (B)]]</f>
        <v>6</v>
      </c>
      <c r="AJ140" s="76" t="s">
        <v>558</v>
      </c>
      <c r="AK140" s="76" t="s">
        <v>563</v>
      </c>
    </row>
    <row r="141" spans="1:37" ht="45" x14ac:dyDescent="0.25">
      <c r="A141" s="70" t="s">
        <v>482</v>
      </c>
      <c r="B141" s="71" t="s">
        <v>557</v>
      </c>
      <c r="C141" s="72">
        <f>'Katalog podpůrných aktiv'!$G$3</f>
        <v>3</v>
      </c>
      <c r="D141" s="72" t="s">
        <v>235</v>
      </c>
      <c r="E141" s="72">
        <f>'Katalog podpůrných aktiv'!$J$3</f>
        <v>3</v>
      </c>
      <c r="F141" s="71" t="s">
        <v>342</v>
      </c>
      <c r="G141" s="72">
        <v>2</v>
      </c>
      <c r="H141" s="73" t="s">
        <v>358</v>
      </c>
      <c r="I141" s="72">
        <v>2</v>
      </c>
      <c r="J141" s="70">
        <f>Tabulka2[[#This Row],[Hodnota dopadu - dostupnost]]*Tabulka2[[#This Row],[Hodnota zranitelnosti]]*Tabulka2[[#This Row],[Hodnota hrozby]]</f>
        <v>12</v>
      </c>
      <c r="K141" s="70" t="s">
        <v>235</v>
      </c>
      <c r="L141" s="70">
        <f>Tabulka2[[#This Row],[Hodnota dopadu - integrita]]*Tabulka2[[#This Row],[Hodnota zranitelnosti]]*Tabulka2[[#This Row],[Hodnota hrozby]]</f>
        <v>12</v>
      </c>
      <c r="M141" s="71" t="s">
        <v>558</v>
      </c>
      <c r="N141" s="71" t="s">
        <v>563</v>
      </c>
      <c r="O141" s="71" t="s">
        <v>563</v>
      </c>
      <c r="P141" s="74"/>
      <c r="Q141" s="72">
        <f>'Katalog podpůrných aktiv'!$G$3</f>
        <v>3</v>
      </c>
      <c r="R141" s="72" t="s">
        <v>235</v>
      </c>
      <c r="S141" s="72">
        <f>'Katalog podpůrných aktiv'!$J$3</f>
        <v>3</v>
      </c>
      <c r="T141" s="75">
        <v>2</v>
      </c>
      <c r="U141" s="72">
        <v>2</v>
      </c>
      <c r="V141" s="70">
        <f>Tabulka2[[#This Row],[Hodnota dopadu - dostupnost (A)]]*Tabulka2[[#This Row],[Hodnota zranitelnosti (A)]]*Tabulka2[[#This Row],[Hodnota hrozby (A)]]</f>
        <v>12</v>
      </c>
      <c r="W141" s="70" t="s">
        <v>235</v>
      </c>
      <c r="X141" s="70">
        <f>Tabulka2[[#This Row],[Hodnota dopadu - integrita (A)]]*Tabulka2[[#This Row],[Hodnota zranitelnosti (A)]]*Tabulka2[[#This Row],[Hodnota hrozby (A)]]</f>
        <v>12</v>
      </c>
      <c r="Y141" s="76" t="s">
        <v>558</v>
      </c>
      <c r="Z141" s="76" t="s">
        <v>563</v>
      </c>
      <c r="AA141" s="77"/>
      <c r="AB141" s="72">
        <f>'Katalog podpůrných aktiv'!$G$3</f>
        <v>3</v>
      </c>
      <c r="AC141" s="72" t="s">
        <v>235</v>
      </c>
      <c r="AD141" s="72">
        <f>'Katalog podpůrných aktiv'!$J$3</f>
        <v>3</v>
      </c>
      <c r="AE141" s="75">
        <v>2</v>
      </c>
      <c r="AF141" s="72">
        <v>2</v>
      </c>
      <c r="AG141" s="70">
        <f>Tabulka2[[#This Row],[Hodnota dopadu - dostupnost (B)]]*Tabulka2[[#This Row],[Hodnota zranitelnosti (B)]]*Tabulka2[[#This Row],[Hodnota hrozby (B)]]</f>
        <v>12</v>
      </c>
      <c r="AH141" s="70" t="s">
        <v>235</v>
      </c>
      <c r="AI141" s="70">
        <f>Tabulka2[[#This Row],[Hodnota dopadu - integrita (B)]]*Tabulka2[[#This Row],[Hodnota zranitelnosti (B)]]*Tabulka2[[#This Row],[Hodnota hrozby (B)]]</f>
        <v>12</v>
      </c>
      <c r="AJ141" s="76" t="s">
        <v>558</v>
      </c>
      <c r="AK141" s="76" t="s">
        <v>563</v>
      </c>
    </row>
    <row r="142" spans="1:37" ht="30" x14ac:dyDescent="0.25">
      <c r="A142" s="70" t="s">
        <v>483</v>
      </c>
      <c r="B142" s="71" t="s">
        <v>557</v>
      </c>
      <c r="C142" s="72">
        <f>'Katalog podpůrných aktiv'!$G$3</f>
        <v>3</v>
      </c>
      <c r="D142" s="72">
        <f>'Katalog podpůrných aktiv'!$I$3</f>
        <v>3</v>
      </c>
      <c r="E142" s="72">
        <f>'Katalog podpůrných aktiv'!$J$3</f>
        <v>3</v>
      </c>
      <c r="F142" s="71" t="s">
        <v>342</v>
      </c>
      <c r="G142" s="79">
        <v>4</v>
      </c>
      <c r="H142" s="78" t="s">
        <v>356</v>
      </c>
      <c r="I142" s="79">
        <v>4</v>
      </c>
      <c r="J142" s="82">
        <f>Tabulka2[[#This Row],[Hodnota dopadu - dostupnost]]*Tabulka2[[#This Row],[Hodnota zranitelnosti]]*Tabulka2[[#This Row],[Hodnota hrozby]]</f>
        <v>48</v>
      </c>
      <c r="K142" s="82">
        <f>Tabulka2[[#This Row],[Hodnota dopadu - důvěrnost]]*Tabulka2[[#This Row],[Hodnota zranitelnosti]]*Tabulka2[[#This Row],[Hodnota hrozby]]</f>
        <v>48</v>
      </c>
      <c r="L142" s="82">
        <f>Tabulka2[[#This Row],[Hodnota dopadu - integrita]]*Tabulka2[[#This Row],[Hodnota zranitelnosti]]*Tabulka2[[#This Row],[Hodnota hrozby]]</f>
        <v>48</v>
      </c>
      <c r="M142" s="71" t="s">
        <v>560</v>
      </c>
      <c r="N142" s="71" t="s">
        <v>563</v>
      </c>
      <c r="O142" s="71" t="s">
        <v>580</v>
      </c>
      <c r="P142" s="74"/>
      <c r="Q142" s="72">
        <f>'Katalog podpůrných aktiv'!$G$3</f>
        <v>3</v>
      </c>
      <c r="R142" s="72">
        <f>'Katalog podpůrných aktiv'!$I$3</f>
        <v>3</v>
      </c>
      <c r="S142" s="72">
        <f>'Katalog podpůrných aktiv'!$J$3</f>
        <v>3</v>
      </c>
      <c r="T142" s="75">
        <v>1</v>
      </c>
      <c r="U142" s="79">
        <v>4</v>
      </c>
      <c r="V142" s="70">
        <f>Tabulka2[[#This Row],[Hodnota dopadu - dostupnost (A)]]*Tabulka2[[#This Row],[Hodnota zranitelnosti (A)]]*Tabulka2[[#This Row],[Hodnota hrozby (A)]]</f>
        <v>12</v>
      </c>
      <c r="W142" s="70">
        <f>Tabulka2[[#This Row],[Hodnota dopadu - důvěrnost (A)]]*Tabulka2[[#This Row],[Hodnota zranitelnosti (A)]]*Tabulka2[[#This Row],[Hodnota hrozby (A)]]</f>
        <v>12</v>
      </c>
      <c r="X142" s="70">
        <f>Tabulka2[[#This Row],[Hodnota dopadu - integrita (A)]]*Tabulka2[[#This Row],[Hodnota zranitelnosti (A)]]*Tabulka2[[#This Row],[Hodnota hrozby (A)]]</f>
        <v>12</v>
      </c>
      <c r="Y142" s="76" t="s">
        <v>558</v>
      </c>
      <c r="Z142" s="80" t="s">
        <v>563</v>
      </c>
      <c r="AA142" s="77"/>
      <c r="AB142" s="72">
        <f>'Katalog podpůrných aktiv'!$G$3</f>
        <v>3</v>
      </c>
      <c r="AC142" s="72">
        <f>'Katalog podpůrných aktiv'!$I$3</f>
        <v>3</v>
      </c>
      <c r="AD142" s="72">
        <f>'Katalog podpůrných aktiv'!$J$3</f>
        <v>3</v>
      </c>
      <c r="AE142" s="75">
        <v>2</v>
      </c>
      <c r="AF142" s="72">
        <v>2</v>
      </c>
      <c r="AG142" s="70">
        <f>Tabulka2[[#This Row],[Hodnota dopadu - dostupnost (B)]]*Tabulka2[[#This Row],[Hodnota zranitelnosti (B)]]*Tabulka2[[#This Row],[Hodnota hrozby (B)]]</f>
        <v>12</v>
      </c>
      <c r="AH142" s="70">
        <f>Tabulka2[[#This Row],[Hodnota dopadu - důvěrnost (B)]]*Tabulka2[[#This Row],[Hodnota zranitelnosti (B)]]*Tabulka2[[#This Row],[Hodnota hrozby (B)]]</f>
        <v>12</v>
      </c>
      <c r="AI142" s="70">
        <f>Tabulka2[[#This Row],[Hodnota dopadu - integrita (B)]]*Tabulka2[[#This Row],[Hodnota zranitelnosti (B)]]*Tabulka2[[#This Row],[Hodnota hrozby (B)]]</f>
        <v>12</v>
      </c>
      <c r="AJ142" s="76" t="s">
        <v>558</v>
      </c>
      <c r="AK142" s="80" t="s">
        <v>563</v>
      </c>
    </row>
    <row r="143" spans="1:37" ht="30" x14ac:dyDescent="0.25">
      <c r="A143" s="70" t="s">
        <v>484</v>
      </c>
      <c r="B143" s="71" t="s">
        <v>557</v>
      </c>
      <c r="C143" s="72">
        <f>'Katalog podpůrných aktiv'!$G$3</f>
        <v>3</v>
      </c>
      <c r="D143" s="72">
        <f>'Katalog podpůrných aktiv'!$I$3</f>
        <v>3</v>
      </c>
      <c r="E143" s="72" t="s">
        <v>235</v>
      </c>
      <c r="F143" s="71" t="s">
        <v>342</v>
      </c>
      <c r="G143" s="79">
        <v>4</v>
      </c>
      <c r="H143" s="81" t="s">
        <v>398</v>
      </c>
      <c r="I143" s="79">
        <v>4</v>
      </c>
      <c r="J143" s="82">
        <f>Tabulka2[[#This Row],[Hodnota dopadu - dostupnost]]*Tabulka2[[#This Row],[Hodnota zranitelnosti]]*Tabulka2[[#This Row],[Hodnota hrozby]]</f>
        <v>48</v>
      </c>
      <c r="K143" s="82">
        <f>Tabulka2[[#This Row],[Hodnota dopadu - důvěrnost]]*Tabulka2[[#This Row],[Hodnota zranitelnosti]]*Tabulka2[[#This Row],[Hodnota hrozby]]</f>
        <v>48</v>
      </c>
      <c r="L143" s="70" t="s">
        <v>235</v>
      </c>
      <c r="M143" s="71" t="s">
        <v>560</v>
      </c>
      <c r="N143" s="71" t="s">
        <v>563</v>
      </c>
      <c r="O143" s="71" t="s">
        <v>581</v>
      </c>
      <c r="P143" s="74"/>
      <c r="Q143" s="72">
        <f>'Katalog podpůrných aktiv'!$G$3</f>
        <v>3</v>
      </c>
      <c r="R143" s="72">
        <f>'Katalog podpůrných aktiv'!$I$3</f>
        <v>3</v>
      </c>
      <c r="S143" s="72" t="s">
        <v>235</v>
      </c>
      <c r="T143" s="75">
        <v>1</v>
      </c>
      <c r="U143" s="79">
        <v>4</v>
      </c>
      <c r="V143" s="70">
        <f>Tabulka2[[#This Row],[Hodnota dopadu - dostupnost (A)]]*Tabulka2[[#This Row],[Hodnota zranitelnosti (A)]]*Tabulka2[[#This Row],[Hodnota hrozby (A)]]</f>
        <v>12</v>
      </c>
      <c r="W143" s="70">
        <f>Tabulka2[[#This Row],[Hodnota dopadu - důvěrnost (A)]]*Tabulka2[[#This Row],[Hodnota zranitelnosti (A)]]*Tabulka2[[#This Row],[Hodnota hrozby (A)]]</f>
        <v>12</v>
      </c>
      <c r="X143" s="70" t="s">
        <v>235</v>
      </c>
      <c r="Y143" s="76" t="s">
        <v>558</v>
      </c>
      <c r="Z143" s="76" t="s">
        <v>563</v>
      </c>
      <c r="AA143" s="77"/>
      <c r="AB143" s="72">
        <f>'Katalog podpůrných aktiv'!$G$3</f>
        <v>3</v>
      </c>
      <c r="AC143" s="72">
        <f>'Katalog podpůrných aktiv'!$I$3</f>
        <v>3</v>
      </c>
      <c r="AD143" s="72" t="s">
        <v>235</v>
      </c>
      <c r="AE143" s="75">
        <v>2</v>
      </c>
      <c r="AF143" s="72">
        <v>2</v>
      </c>
      <c r="AG143" s="70">
        <f>Tabulka2[[#This Row],[Hodnota dopadu - dostupnost (B)]]*Tabulka2[[#This Row],[Hodnota zranitelnosti (B)]]*Tabulka2[[#This Row],[Hodnota hrozby (B)]]</f>
        <v>12</v>
      </c>
      <c r="AH143" s="70">
        <f>Tabulka2[[#This Row],[Hodnota dopadu - důvěrnost (B)]]*Tabulka2[[#This Row],[Hodnota zranitelnosti (B)]]*Tabulka2[[#This Row],[Hodnota hrozby (B)]]</f>
        <v>12</v>
      </c>
      <c r="AI143" s="70" t="s">
        <v>235</v>
      </c>
      <c r="AJ143" s="76" t="s">
        <v>558</v>
      </c>
      <c r="AK143" s="76" t="s">
        <v>563</v>
      </c>
    </row>
    <row r="144" spans="1:37" ht="30" x14ac:dyDescent="0.25">
      <c r="A144" s="70" t="s">
        <v>485</v>
      </c>
      <c r="B144" s="71" t="s">
        <v>557</v>
      </c>
      <c r="C144" s="72">
        <f>'Katalog podpůrných aktiv'!$G$3</f>
        <v>3</v>
      </c>
      <c r="D144" s="72">
        <f>'Katalog podpůrných aktiv'!$I$3</f>
        <v>3</v>
      </c>
      <c r="E144" s="72">
        <f>'Katalog podpůrných aktiv'!$J$3</f>
        <v>3</v>
      </c>
      <c r="F144" s="71" t="s">
        <v>342</v>
      </c>
      <c r="G144" s="72">
        <v>2</v>
      </c>
      <c r="H144" s="71" t="s">
        <v>350</v>
      </c>
      <c r="I144" s="72">
        <v>2</v>
      </c>
      <c r="J144" s="70">
        <f>Tabulka2[[#This Row],[Hodnota dopadu - dostupnost]]*Tabulka2[[#This Row],[Hodnota zranitelnosti]]*Tabulka2[[#This Row],[Hodnota hrozby]]</f>
        <v>12</v>
      </c>
      <c r="K144" s="70">
        <f>Tabulka2[[#This Row],[Hodnota dopadu - důvěrnost]]*Tabulka2[[#This Row],[Hodnota zranitelnosti]]*Tabulka2[[#This Row],[Hodnota hrozby]]</f>
        <v>12</v>
      </c>
      <c r="L144" s="70">
        <f>Tabulka2[[#This Row],[Hodnota dopadu - integrita]]*Tabulka2[[#This Row],[Hodnota zranitelnosti]]*Tabulka2[[#This Row],[Hodnota hrozby]]</f>
        <v>12</v>
      </c>
      <c r="M144" s="71" t="s">
        <v>558</v>
      </c>
      <c r="N144" s="71" t="s">
        <v>563</v>
      </c>
      <c r="O144" s="71" t="s">
        <v>563</v>
      </c>
      <c r="P144" s="74"/>
      <c r="Q144" s="72">
        <f>'Katalog podpůrných aktiv'!$G$3</f>
        <v>3</v>
      </c>
      <c r="R144" s="72">
        <f>'Katalog podpůrných aktiv'!$I$3</f>
        <v>3</v>
      </c>
      <c r="S144" s="72">
        <f>'Katalog podpůrných aktiv'!$J$3</f>
        <v>3</v>
      </c>
      <c r="T144" s="75">
        <v>2</v>
      </c>
      <c r="U144" s="72">
        <v>2</v>
      </c>
      <c r="V144" s="70">
        <f>Tabulka2[[#This Row],[Hodnota dopadu - dostupnost (A)]]*Tabulka2[[#This Row],[Hodnota zranitelnosti (A)]]*Tabulka2[[#This Row],[Hodnota hrozby (A)]]</f>
        <v>12</v>
      </c>
      <c r="W144" s="70">
        <f>Tabulka2[[#This Row],[Hodnota dopadu - důvěrnost (A)]]*Tabulka2[[#This Row],[Hodnota zranitelnosti (A)]]*Tabulka2[[#This Row],[Hodnota hrozby (A)]]</f>
        <v>12</v>
      </c>
      <c r="X144" s="70">
        <f>Tabulka2[[#This Row],[Hodnota dopadu - integrita (A)]]*Tabulka2[[#This Row],[Hodnota zranitelnosti (A)]]*Tabulka2[[#This Row],[Hodnota hrozby (A)]]</f>
        <v>12</v>
      </c>
      <c r="Y144" s="76" t="s">
        <v>558</v>
      </c>
      <c r="Z144" s="76" t="s">
        <v>563</v>
      </c>
      <c r="AA144" s="77"/>
      <c r="AB144" s="72">
        <f>'Katalog podpůrných aktiv'!$G$3</f>
        <v>3</v>
      </c>
      <c r="AC144" s="72">
        <f>'Katalog podpůrných aktiv'!$I$3</f>
        <v>3</v>
      </c>
      <c r="AD144" s="72">
        <f>'Katalog podpůrných aktiv'!$J$3</f>
        <v>3</v>
      </c>
      <c r="AE144" s="75">
        <v>2</v>
      </c>
      <c r="AF144" s="72">
        <v>2</v>
      </c>
      <c r="AG144" s="70">
        <f>Tabulka2[[#This Row],[Hodnota dopadu - dostupnost (B)]]*Tabulka2[[#This Row],[Hodnota zranitelnosti (B)]]*Tabulka2[[#This Row],[Hodnota hrozby (B)]]</f>
        <v>12</v>
      </c>
      <c r="AH144" s="70">
        <f>Tabulka2[[#This Row],[Hodnota dopadu - důvěrnost (B)]]*Tabulka2[[#This Row],[Hodnota zranitelnosti (B)]]*Tabulka2[[#This Row],[Hodnota hrozby (B)]]</f>
        <v>12</v>
      </c>
      <c r="AI144" s="70">
        <f>Tabulka2[[#This Row],[Hodnota dopadu - integrita (B)]]*Tabulka2[[#This Row],[Hodnota zranitelnosti (B)]]*Tabulka2[[#This Row],[Hodnota hrozby (B)]]</f>
        <v>12</v>
      </c>
      <c r="AJ144" s="76" t="s">
        <v>558</v>
      </c>
      <c r="AK144" s="76" t="s">
        <v>563</v>
      </c>
    </row>
    <row r="145" spans="1:37" ht="30" x14ac:dyDescent="0.25">
      <c r="A145" s="70" t="s">
        <v>486</v>
      </c>
      <c r="B145" s="71" t="s">
        <v>557</v>
      </c>
      <c r="C145" s="72">
        <f>'Katalog podpůrných aktiv'!$G$3</f>
        <v>3</v>
      </c>
      <c r="D145" s="72">
        <f>'Katalog podpůrných aktiv'!$I$3</f>
        <v>3</v>
      </c>
      <c r="E145" s="72">
        <f>'Katalog podpůrných aktiv'!$J$3</f>
        <v>3</v>
      </c>
      <c r="F145" s="71" t="s">
        <v>342</v>
      </c>
      <c r="G145" s="79">
        <v>4</v>
      </c>
      <c r="H145" s="81" t="s">
        <v>352</v>
      </c>
      <c r="I145" s="72">
        <v>4</v>
      </c>
      <c r="J145" s="70">
        <f>Tabulka2[[#This Row],[Hodnota dopadu - dostupnost]]*Tabulka2[[#This Row],[Hodnota zranitelnosti]]*Tabulka2[[#This Row],[Hodnota hrozby]]</f>
        <v>48</v>
      </c>
      <c r="K145" s="70">
        <f>Tabulka2[[#This Row],[Hodnota dopadu - důvěrnost]]*Tabulka2[[#This Row],[Hodnota zranitelnosti]]*Tabulka2[[#This Row],[Hodnota hrozby]]</f>
        <v>48</v>
      </c>
      <c r="L145" s="70">
        <f>Tabulka2[[#This Row],[Hodnota dopadu - integrita]]*Tabulka2[[#This Row],[Hodnota zranitelnosti]]*Tabulka2[[#This Row],[Hodnota hrozby]]</f>
        <v>48</v>
      </c>
      <c r="M145" s="71" t="s">
        <v>560</v>
      </c>
      <c r="N145" s="71" t="s">
        <v>563</v>
      </c>
      <c r="O145" s="71" t="s">
        <v>579</v>
      </c>
      <c r="P145" s="74"/>
      <c r="Q145" s="72">
        <f>'Katalog podpůrných aktiv'!$G$3</f>
        <v>3</v>
      </c>
      <c r="R145" s="72">
        <f>'Katalog podpůrných aktiv'!$I$3</f>
        <v>3</v>
      </c>
      <c r="S145" s="72">
        <f>'Katalog podpůrných aktiv'!$J$3</f>
        <v>3</v>
      </c>
      <c r="T145" s="75">
        <v>1</v>
      </c>
      <c r="U145" s="79">
        <v>4</v>
      </c>
      <c r="V145" s="70">
        <f>Tabulka2[[#This Row],[Hodnota dopadu - dostupnost (A)]]*Tabulka2[[#This Row],[Hodnota zranitelnosti (A)]]*Tabulka2[[#This Row],[Hodnota hrozby (A)]]</f>
        <v>12</v>
      </c>
      <c r="W145" s="70">
        <f>Tabulka2[[#This Row],[Hodnota dopadu - důvěrnost (A)]]*Tabulka2[[#This Row],[Hodnota zranitelnosti (A)]]*Tabulka2[[#This Row],[Hodnota hrozby (A)]]</f>
        <v>12</v>
      </c>
      <c r="X145" s="70">
        <f>Tabulka2[[#This Row],[Hodnota dopadu - integrita (A)]]*Tabulka2[[#This Row],[Hodnota zranitelnosti (A)]]*Tabulka2[[#This Row],[Hodnota hrozby (A)]]</f>
        <v>12</v>
      </c>
      <c r="Y145" s="71" t="s">
        <v>558</v>
      </c>
      <c r="Z145" s="71" t="s">
        <v>563</v>
      </c>
      <c r="AA145" s="77"/>
      <c r="AB145" s="72">
        <f>'Katalog podpůrných aktiv'!$G$3</f>
        <v>3</v>
      </c>
      <c r="AC145" s="72">
        <f>'Katalog podpůrných aktiv'!$I$3</f>
        <v>3</v>
      </c>
      <c r="AD145" s="72">
        <f>'Katalog podpůrných aktiv'!$J$3</f>
        <v>3</v>
      </c>
      <c r="AE145" s="75">
        <v>2</v>
      </c>
      <c r="AF145" s="72">
        <v>2</v>
      </c>
      <c r="AG145" s="70">
        <f>Tabulka2[[#This Row],[Hodnota dopadu - dostupnost (B)]]*Tabulka2[[#This Row],[Hodnota zranitelnosti (B)]]*Tabulka2[[#This Row],[Hodnota hrozby (B)]]</f>
        <v>12</v>
      </c>
      <c r="AH145" s="70">
        <f>Tabulka2[[#This Row],[Hodnota dopadu - důvěrnost (B)]]*Tabulka2[[#This Row],[Hodnota zranitelnosti (B)]]*Tabulka2[[#This Row],[Hodnota hrozby (B)]]</f>
        <v>12</v>
      </c>
      <c r="AI145" s="70">
        <f>Tabulka2[[#This Row],[Hodnota dopadu - integrita (B)]]*Tabulka2[[#This Row],[Hodnota zranitelnosti (B)]]*Tabulka2[[#This Row],[Hodnota hrozby (B)]]</f>
        <v>12</v>
      </c>
      <c r="AJ145" s="76" t="s">
        <v>558</v>
      </c>
      <c r="AK145" s="76" t="s">
        <v>563</v>
      </c>
    </row>
    <row r="146" spans="1:37" ht="75" x14ac:dyDescent="0.25">
      <c r="A146" s="70" t="s">
        <v>487</v>
      </c>
      <c r="B146" s="71" t="s">
        <v>557</v>
      </c>
      <c r="C146" s="72">
        <f>'Katalog podpůrných aktiv'!$G$3</f>
        <v>3</v>
      </c>
      <c r="D146" s="72" t="s">
        <v>235</v>
      </c>
      <c r="E146" s="72" t="s">
        <v>235</v>
      </c>
      <c r="F146" s="71" t="s">
        <v>342</v>
      </c>
      <c r="G146" s="79">
        <v>4</v>
      </c>
      <c r="H146" s="78" t="s">
        <v>351</v>
      </c>
      <c r="I146" s="79">
        <v>4</v>
      </c>
      <c r="J146" s="82">
        <f>Tabulka2[[#This Row],[Hodnota dopadu - dostupnost]]*Tabulka2[[#This Row],[Hodnota zranitelnosti]]*Tabulka2[[#This Row],[Hodnota hrozby]]</f>
        <v>48</v>
      </c>
      <c r="K146" s="70" t="s">
        <v>235</v>
      </c>
      <c r="L146" s="70" t="s">
        <v>235</v>
      </c>
      <c r="M146" s="71" t="s">
        <v>560</v>
      </c>
      <c r="N146" s="71" t="s">
        <v>563</v>
      </c>
      <c r="O146" s="71" t="s">
        <v>578</v>
      </c>
      <c r="P146" s="74"/>
      <c r="Q146" s="72">
        <f>'Katalog podpůrných aktiv'!$G$3</f>
        <v>3</v>
      </c>
      <c r="R146" s="72" t="s">
        <v>235</v>
      </c>
      <c r="S146" s="72" t="s">
        <v>235</v>
      </c>
      <c r="T146" s="75">
        <v>1</v>
      </c>
      <c r="U146" s="79">
        <v>4</v>
      </c>
      <c r="V146" s="70">
        <f>Tabulka2[[#This Row],[Hodnota dopadu - dostupnost (A)]]*Tabulka2[[#This Row],[Hodnota zranitelnosti (A)]]*Tabulka2[[#This Row],[Hodnota hrozby (A)]]</f>
        <v>12</v>
      </c>
      <c r="W146" s="70" t="s">
        <v>235</v>
      </c>
      <c r="X146" s="70" t="s">
        <v>235</v>
      </c>
      <c r="Y146" s="76" t="s">
        <v>558</v>
      </c>
      <c r="Z146" s="76" t="s">
        <v>563</v>
      </c>
      <c r="AA146" s="77"/>
      <c r="AB146" s="72">
        <f>'Katalog podpůrných aktiv'!$G$3</f>
        <v>3</v>
      </c>
      <c r="AC146" s="72" t="s">
        <v>235</v>
      </c>
      <c r="AD146" s="72" t="s">
        <v>235</v>
      </c>
      <c r="AE146" s="75">
        <v>2</v>
      </c>
      <c r="AF146" s="72">
        <v>2</v>
      </c>
      <c r="AG146" s="70">
        <f>Tabulka2[[#This Row],[Hodnota dopadu - dostupnost (B)]]*Tabulka2[[#This Row],[Hodnota zranitelnosti (B)]]*Tabulka2[[#This Row],[Hodnota hrozby (B)]]</f>
        <v>12</v>
      </c>
      <c r="AH146" s="70" t="s">
        <v>235</v>
      </c>
      <c r="AI146" s="70" t="s">
        <v>235</v>
      </c>
      <c r="AJ146" s="76" t="s">
        <v>558</v>
      </c>
      <c r="AK146" s="76" t="s">
        <v>563</v>
      </c>
    </row>
    <row r="147" spans="1:37" ht="45" x14ac:dyDescent="0.25">
      <c r="A147" s="70" t="s">
        <v>488</v>
      </c>
      <c r="B147" s="71" t="s">
        <v>557</v>
      </c>
      <c r="C147" s="72">
        <f>'Katalog podpůrných aktiv'!$G$3</f>
        <v>3</v>
      </c>
      <c r="D147" s="72">
        <f>'Katalog podpůrných aktiv'!$I$3</f>
        <v>3</v>
      </c>
      <c r="E147" s="72">
        <f>'Katalog podpůrných aktiv'!$J$3</f>
        <v>3</v>
      </c>
      <c r="F147" s="71" t="s">
        <v>342</v>
      </c>
      <c r="G147" s="79">
        <v>4</v>
      </c>
      <c r="H147" s="81" t="s">
        <v>347</v>
      </c>
      <c r="I147" s="79">
        <v>4</v>
      </c>
      <c r="J147" s="82">
        <f>Tabulka2[[#This Row],[Hodnota dopadu - dostupnost]]*Tabulka2[[#This Row],[Hodnota zranitelnosti]]*Tabulka2[[#This Row],[Hodnota hrozby]]</f>
        <v>48</v>
      </c>
      <c r="K147" s="82">
        <f>Tabulka2[[#This Row],[Hodnota dopadu - důvěrnost]]*Tabulka2[[#This Row],[Hodnota zranitelnosti]]*Tabulka2[[#This Row],[Hodnota hrozby]]</f>
        <v>48</v>
      </c>
      <c r="L147" s="82">
        <f>Tabulka2[[#This Row],[Hodnota dopadu - integrita]]*Tabulka2[[#This Row],[Hodnota zranitelnosti]]*Tabulka2[[#This Row],[Hodnota hrozby]]</f>
        <v>48</v>
      </c>
      <c r="M147" s="71" t="s">
        <v>560</v>
      </c>
      <c r="N147" s="71" t="s">
        <v>563</v>
      </c>
      <c r="O147" s="71" t="s">
        <v>581</v>
      </c>
      <c r="P147" s="74"/>
      <c r="Q147" s="72">
        <f>'Katalog podpůrných aktiv'!$G$3</f>
        <v>3</v>
      </c>
      <c r="R147" s="72">
        <f>'Katalog podpůrných aktiv'!$I$3</f>
        <v>3</v>
      </c>
      <c r="S147" s="72">
        <f>'Katalog podpůrných aktiv'!$J$3</f>
        <v>3</v>
      </c>
      <c r="T147" s="75">
        <v>1</v>
      </c>
      <c r="U147" s="79">
        <v>4</v>
      </c>
      <c r="V147" s="70">
        <f>Tabulka2[[#This Row],[Hodnota dopadu - dostupnost (A)]]*Tabulka2[[#This Row],[Hodnota zranitelnosti (A)]]*Tabulka2[[#This Row],[Hodnota hrozby (A)]]</f>
        <v>12</v>
      </c>
      <c r="W147" s="70">
        <f>Tabulka2[[#This Row],[Hodnota dopadu - důvěrnost (A)]]*Tabulka2[[#This Row],[Hodnota zranitelnosti (A)]]*Tabulka2[[#This Row],[Hodnota hrozby (A)]]</f>
        <v>12</v>
      </c>
      <c r="X147" s="70">
        <f>Tabulka2[[#This Row],[Hodnota dopadu - integrita (A)]]*Tabulka2[[#This Row],[Hodnota zranitelnosti (A)]]*Tabulka2[[#This Row],[Hodnota hrozby (A)]]</f>
        <v>12</v>
      </c>
      <c r="Y147" s="76" t="s">
        <v>558</v>
      </c>
      <c r="Z147" s="76" t="s">
        <v>563</v>
      </c>
      <c r="AA147" s="77"/>
      <c r="AB147" s="72">
        <f>'Katalog podpůrných aktiv'!$G$3</f>
        <v>3</v>
      </c>
      <c r="AC147" s="72">
        <f>'Katalog podpůrných aktiv'!$I$3</f>
        <v>3</v>
      </c>
      <c r="AD147" s="72">
        <f>'Katalog podpůrných aktiv'!$J$3</f>
        <v>3</v>
      </c>
      <c r="AE147" s="75">
        <v>2</v>
      </c>
      <c r="AF147" s="72">
        <v>2</v>
      </c>
      <c r="AG147" s="70">
        <f>Tabulka2[[#This Row],[Hodnota dopadu - dostupnost (B)]]*Tabulka2[[#This Row],[Hodnota zranitelnosti (B)]]*Tabulka2[[#This Row],[Hodnota hrozby (B)]]</f>
        <v>12</v>
      </c>
      <c r="AH147" s="70">
        <f>Tabulka2[[#This Row],[Hodnota dopadu - důvěrnost (B)]]*Tabulka2[[#This Row],[Hodnota zranitelnosti (B)]]*Tabulka2[[#This Row],[Hodnota hrozby (B)]]</f>
        <v>12</v>
      </c>
      <c r="AI147" s="70">
        <f>Tabulka2[[#This Row],[Hodnota dopadu - integrita (B)]]*Tabulka2[[#This Row],[Hodnota zranitelnosti (B)]]*Tabulka2[[#This Row],[Hodnota hrozby (B)]]</f>
        <v>12</v>
      </c>
      <c r="AJ147" s="76" t="s">
        <v>558</v>
      </c>
      <c r="AK147" s="76" t="s">
        <v>563</v>
      </c>
    </row>
    <row r="148" spans="1:37" ht="30" x14ac:dyDescent="0.25">
      <c r="A148" s="70" t="s">
        <v>489</v>
      </c>
      <c r="B148" s="71" t="s">
        <v>557</v>
      </c>
      <c r="C148" s="72" t="s">
        <v>235</v>
      </c>
      <c r="D148" s="72">
        <f>'Katalog podpůrných aktiv'!$I$3</f>
        <v>3</v>
      </c>
      <c r="E148" s="72" t="s">
        <v>235</v>
      </c>
      <c r="F148" s="71" t="s">
        <v>342</v>
      </c>
      <c r="G148" s="79">
        <v>4</v>
      </c>
      <c r="H148" s="78" t="s">
        <v>399</v>
      </c>
      <c r="I148" s="79">
        <v>4</v>
      </c>
      <c r="J148" s="70" t="s">
        <v>235</v>
      </c>
      <c r="K148" s="82">
        <f>Tabulka2[[#This Row],[Hodnota dopadu - důvěrnost]]*Tabulka2[[#This Row],[Hodnota zranitelnosti]]*Tabulka2[[#This Row],[Hodnota hrozby]]</f>
        <v>48</v>
      </c>
      <c r="L148" s="70" t="s">
        <v>235</v>
      </c>
      <c r="M148" s="71" t="s">
        <v>560</v>
      </c>
      <c r="N148" s="71" t="s">
        <v>563</v>
      </c>
      <c r="O148" s="71" t="s">
        <v>582</v>
      </c>
      <c r="P148" s="74"/>
      <c r="Q148" s="72" t="s">
        <v>235</v>
      </c>
      <c r="R148" s="72">
        <f>'Katalog podpůrných aktiv'!$I$3</f>
        <v>3</v>
      </c>
      <c r="S148" s="72" t="s">
        <v>235</v>
      </c>
      <c r="T148" s="75">
        <v>1</v>
      </c>
      <c r="U148" s="79">
        <v>4</v>
      </c>
      <c r="V148" s="70" t="s">
        <v>235</v>
      </c>
      <c r="W148" s="70">
        <f>Tabulka2[[#This Row],[Hodnota dopadu - důvěrnost (A)]]*Tabulka2[[#This Row],[Hodnota zranitelnosti (A)]]*Tabulka2[[#This Row],[Hodnota hrozby (A)]]</f>
        <v>12</v>
      </c>
      <c r="X148" s="70" t="s">
        <v>235</v>
      </c>
      <c r="Y148" s="76" t="s">
        <v>558</v>
      </c>
      <c r="Z148" s="76" t="s">
        <v>563</v>
      </c>
      <c r="AA148" s="77"/>
      <c r="AB148" s="72" t="s">
        <v>235</v>
      </c>
      <c r="AC148" s="72">
        <f>'Katalog podpůrných aktiv'!$I$3</f>
        <v>3</v>
      </c>
      <c r="AD148" s="72" t="s">
        <v>235</v>
      </c>
      <c r="AE148" s="75">
        <v>2</v>
      </c>
      <c r="AF148" s="72">
        <v>2</v>
      </c>
      <c r="AG148" s="70" t="s">
        <v>235</v>
      </c>
      <c r="AH148" s="70">
        <f>Tabulka2[[#This Row],[Hodnota dopadu - důvěrnost (B)]]*Tabulka2[[#This Row],[Hodnota zranitelnosti (B)]]*Tabulka2[[#This Row],[Hodnota hrozby (B)]]</f>
        <v>12</v>
      </c>
      <c r="AI148" s="70" t="s">
        <v>235</v>
      </c>
      <c r="AJ148" s="76" t="s">
        <v>558</v>
      </c>
      <c r="AK148" s="76" t="s">
        <v>563</v>
      </c>
    </row>
    <row r="149" spans="1:37" ht="30" x14ac:dyDescent="0.25">
      <c r="A149" s="70" t="s">
        <v>490</v>
      </c>
      <c r="B149" s="71" t="s">
        <v>557</v>
      </c>
      <c r="C149" s="72" t="s">
        <v>235</v>
      </c>
      <c r="D149" s="72">
        <f>'Katalog podpůrných aktiv'!$I$3</f>
        <v>3</v>
      </c>
      <c r="E149" s="72">
        <f>'Katalog podpůrných aktiv'!$J$3</f>
        <v>3</v>
      </c>
      <c r="F149" s="71" t="s">
        <v>342</v>
      </c>
      <c r="G149" s="79">
        <v>4</v>
      </c>
      <c r="H149" s="81" t="s">
        <v>357</v>
      </c>
      <c r="I149" s="79">
        <v>4</v>
      </c>
      <c r="J149" s="70" t="s">
        <v>235</v>
      </c>
      <c r="K149" s="82">
        <f>Tabulka2[[#This Row],[Hodnota dopadu - důvěrnost]]*Tabulka2[[#This Row],[Hodnota zranitelnosti]]*Tabulka2[[#This Row],[Hodnota hrozby]]</f>
        <v>48</v>
      </c>
      <c r="L149" s="82">
        <f>Tabulka2[[#This Row],[Hodnota dopadu - integrita]]*Tabulka2[[#This Row],[Hodnota zranitelnosti]]*Tabulka2[[#This Row],[Hodnota hrozby]]</f>
        <v>48</v>
      </c>
      <c r="M149" s="71" t="s">
        <v>560</v>
      </c>
      <c r="N149" s="71" t="s">
        <v>563</v>
      </c>
      <c r="O149" s="71" t="s">
        <v>581</v>
      </c>
      <c r="P149" s="74"/>
      <c r="Q149" s="72" t="s">
        <v>235</v>
      </c>
      <c r="R149" s="72">
        <f>'Katalog podpůrných aktiv'!$I$3</f>
        <v>3</v>
      </c>
      <c r="S149" s="72">
        <f>'Katalog podpůrných aktiv'!$J$3</f>
        <v>3</v>
      </c>
      <c r="T149" s="75">
        <v>1</v>
      </c>
      <c r="U149" s="79">
        <v>4</v>
      </c>
      <c r="V149" s="70" t="s">
        <v>235</v>
      </c>
      <c r="W149" s="70">
        <f>Tabulka2[[#This Row],[Hodnota dopadu - důvěrnost (A)]]*Tabulka2[[#This Row],[Hodnota zranitelnosti (A)]]*Tabulka2[[#This Row],[Hodnota hrozby (A)]]</f>
        <v>12</v>
      </c>
      <c r="X149" s="70">
        <f>Tabulka2[[#This Row],[Hodnota dopadu - integrita (A)]]*Tabulka2[[#This Row],[Hodnota zranitelnosti (A)]]*Tabulka2[[#This Row],[Hodnota hrozby (A)]]</f>
        <v>12</v>
      </c>
      <c r="Y149" s="76" t="s">
        <v>558</v>
      </c>
      <c r="Z149" s="76"/>
      <c r="AA149" s="77"/>
      <c r="AB149" s="72" t="s">
        <v>235</v>
      </c>
      <c r="AC149" s="72">
        <f>'Katalog podpůrných aktiv'!$I$3</f>
        <v>3</v>
      </c>
      <c r="AD149" s="72">
        <f>'Katalog podpůrných aktiv'!$J$3</f>
        <v>3</v>
      </c>
      <c r="AE149" s="75">
        <v>2</v>
      </c>
      <c r="AF149" s="72">
        <v>2</v>
      </c>
      <c r="AG149" s="70" t="s">
        <v>235</v>
      </c>
      <c r="AH149" s="70">
        <f>Tabulka2[[#This Row],[Hodnota dopadu - důvěrnost (B)]]*Tabulka2[[#This Row],[Hodnota zranitelnosti (B)]]*Tabulka2[[#This Row],[Hodnota hrozby (B)]]</f>
        <v>12</v>
      </c>
      <c r="AI149" s="70">
        <f>Tabulka2[[#This Row],[Hodnota dopadu - integrita (B)]]*Tabulka2[[#This Row],[Hodnota zranitelnosti (B)]]*Tabulka2[[#This Row],[Hodnota hrozby (B)]]</f>
        <v>12</v>
      </c>
      <c r="AJ149" s="76" t="s">
        <v>558</v>
      </c>
      <c r="AK149" s="76"/>
    </row>
    <row r="150" spans="1:37" ht="60" x14ac:dyDescent="0.25">
      <c r="A150" s="70" t="s">
        <v>491</v>
      </c>
      <c r="B150" s="71" t="s">
        <v>557</v>
      </c>
      <c r="C150" s="72">
        <f>'Katalog podpůrných aktiv'!$G$3</f>
        <v>3</v>
      </c>
      <c r="D150" s="72">
        <f>'Katalog podpůrných aktiv'!$I$3</f>
        <v>3</v>
      </c>
      <c r="E150" s="72">
        <f>'Katalog podpůrných aktiv'!$J$3</f>
        <v>3</v>
      </c>
      <c r="F150" s="71" t="s">
        <v>340</v>
      </c>
      <c r="G150" s="72">
        <v>2</v>
      </c>
      <c r="H150" s="71" t="s">
        <v>355</v>
      </c>
      <c r="I150" s="72">
        <v>2</v>
      </c>
      <c r="J150" s="70">
        <f>Tabulka2[[#This Row],[Hodnota dopadu - dostupnost]]*Tabulka2[[#This Row],[Hodnota zranitelnosti]]*Tabulka2[[#This Row],[Hodnota hrozby]]</f>
        <v>12</v>
      </c>
      <c r="K150" s="70">
        <f>Tabulka2[[#This Row],[Hodnota dopadu - důvěrnost]]*Tabulka2[[#This Row],[Hodnota zranitelnosti]]*Tabulka2[[#This Row],[Hodnota hrozby]]</f>
        <v>12</v>
      </c>
      <c r="L150" s="70">
        <f>Tabulka2[[#This Row],[Hodnota dopadu - integrita]]*Tabulka2[[#This Row],[Hodnota zranitelnosti]]*Tabulka2[[#This Row],[Hodnota hrozby]]</f>
        <v>12</v>
      </c>
      <c r="M150" s="71" t="s">
        <v>558</v>
      </c>
      <c r="N150" s="71" t="s">
        <v>563</v>
      </c>
      <c r="O150" s="71" t="s">
        <v>563</v>
      </c>
      <c r="P150" s="74"/>
      <c r="Q150" s="72">
        <f>'Katalog podpůrných aktiv'!$G$3</f>
        <v>3</v>
      </c>
      <c r="R150" s="72">
        <f>'Katalog podpůrných aktiv'!$I$3</f>
        <v>3</v>
      </c>
      <c r="S150" s="72">
        <f>'Katalog podpůrných aktiv'!$J$3</f>
        <v>3</v>
      </c>
      <c r="T150" s="75">
        <v>2</v>
      </c>
      <c r="U150" s="72">
        <v>2</v>
      </c>
      <c r="V150" s="70">
        <f>Tabulka2[[#This Row],[Hodnota dopadu - dostupnost (A)]]*Tabulka2[[#This Row],[Hodnota zranitelnosti (A)]]*Tabulka2[[#This Row],[Hodnota hrozby (A)]]</f>
        <v>12</v>
      </c>
      <c r="W150" s="70">
        <f>Tabulka2[[#This Row],[Hodnota dopadu - důvěrnost (A)]]*Tabulka2[[#This Row],[Hodnota zranitelnosti (A)]]*Tabulka2[[#This Row],[Hodnota hrozby (A)]]</f>
        <v>12</v>
      </c>
      <c r="X150" s="70">
        <f>Tabulka2[[#This Row],[Hodnota dopadu - integrita (A)]]*Tabulka2[[#This Row],[Hodnota zranitelnosti (A)]]*Tabulka2[[#This Row],[Hodnota hrozby (A)]]</f>
        <v>12</v>
      </c>
      <c r="Y150" s="76" t="s">
        <v>558</v>
      </c>
      <c r="Z150" s="76" t="s">
        <v>563</v>
      </c>
      <c r="AA150" s="77"/>
      <c r="AB150" s="72">
        <f>'Katalog podpůrných aktiv'!$G$3</f>
        <v>3</v>
      </c>
      <c r="AC150" s="72">
        <f>'Katalog podpůrných aktiv'!$I$3</f>
        <v>3</v>
      </c>
      <c r="AD150" s="72">
        <f>'Katalog podpůrných aktiv'!$J$3</f>
        <v>3</v>
      </c>
      <c r="AE150" s="75">
        <v>2</v>
      </c>
      <c r="AF150" s="72">
        <v>2</v>
      </c>
      <c r="AG150" s="70">
        <f>Tabulka2[[#This Row],[Hodnota dopadu - dostupnost (B)]]*Tabulka2[[#This Row],[Hodnota zranitelnosti (B)]]*Tabulka2[[#This Row],[Hodnota hrozby (B)]]</f>
        <v>12</v>
      </c>
      <c r="AH150" s="70">
        <f>Tabulka2[[#This Row],[Hodnota dopadu - důvěrnost (B)]]*Tabulka2[[#This Row],[Hodnota zranitelnosti (B)]]*Tabulka2[[#This Row],[Hodnota hrozby (B)]]</f>
        <v>12</v>
      </c>
      <c r="AI150" s="70">
        <f>Tabulka2[[#This Row],[Hodnota dopadu - integrita (B)]]*Tabulka2[[#This Row],[Hodnota zranitelnosti (B)]]*Tabulka2[[#This Row],[Hodnota hrozby (B)]]</f>
        <v>12</v>
      </c>
      <c r="AJ150" s="76" t="s">
        <v>558</v>
      </c>
      <c r="AK150" s="76" t="s">
        <v>563</v>
      </c>
    </row>
    <row r="151" spans="1:37" ht="15" x14ac:dyDescent="0.25">
      <c r="A151" s="70" t="s">
        <v>492</v>
      </c>
      <c r="B151" s="71" t="s">
        <v>557</v>
      </c>
      <c r="C151" s="72" t="s">
        <v>235</v>
      </c>
      <c r="D151" s="72">
        <f>'Katalog podpůrných aktiv'!$I$3</f>
        <v>3</v>
      </c>
      <c r="E151" s="72">
        <f>'Katalog podpůrných aktiv'!$J$3</f>
        <v>3</v>
      </c>
      <c r="F151" s="71" t="s">
        <v>340</v>
      </c>
      <c r="G151" s="72">
        <v>2</v>
      </c>
      <c r="H151" s="73" t="s">
        <v>353</v>
      </c>
      <c r="I151" s="72">
        <v>2</v>
      </c>
      <c r="J151" s="70" t="s">
        <v>235</v>
      </c>
      <c r="K151" s="70">
        <f>Tabulka2[[#This Row],[Hodnota dopadu - důvěrnost]]*Tabulka2[[#This Row],[Hodnota zranitelnosti]]*Tabulka2[[#This Row],[Hodnota hrozby]]</f>
        <v>12</v>
      </c>
      <c r="L151" s="70">
        <f>Tabulka2[[#This Row],[Hodnota dopadu - integrita]]*Tabulka2[[#This Row],[Hodnota zranitelnosti]]*Tabulka2[[#This Row],[Hodnota hrozby]]</f>
        <v>12</v>
      </c>
      <c r="M151" s="71" t="s">
        <v>558</v>
      </c>
      <c r="N151" s="71" t="s">
        <v>563</v>
      </c>
      <c r="O151" s="71" t="s">
        <v>563</v>
      </c>
      <c r="P151" s="74"/>
      <c r="Q151" s="72" t="s">
        <v>235</v>
      </c>
      <c r="R151" s="72">
        <f>'Katalog podpůrných aktiv'!$I$3</f>
        <v>3</v>
      </c>
      <c r="S151" s="72">
        <f>'Katalog podpůrných aktiv'!$J$3</f>
        <v>3</v>
      </c>
      <c r="T151" s="75">
        <v>2</v>
      </c>
      <c r="U151" s="72">
        <v>2</v>
      </c>
      <c r="V151" s="70" t="s">
        <v>235</v>
      </c>
      <c r="W151" s="70">
        <f>Tabulka2[[#This Row],[Hodnota dopadu - důvěrnost (A)]]*Tabulka2[[#This Row],[Hodnota zranitelnosti (A)]]*Tabulka2[[#This Row],[Hodnota hrozby (A)]]</f>
        <v>12</v>
      </c>
      <c r="X151" s="70">
        <f>Tabulka2[[#This Row],[Hodnota dopadu - integrita (A)]]*Tabulka2[[#This Row],[Hodnota zranitelnosti (A)]]*Tabulka2[[#This Row],[Hodnota hrozby (A)]]</f>
        <v>12</v>
      </c>
      <c r="Y151" s="76" t="s">
        <v>558</v>
      </c>
      <c r="Z151" s="76" t="s">
        <v>563</v>
      </c>
      <c r="AA151" s="77"/>
      <c r="AB151" s="72" t="s">
        <v>235</v>
      </c>
      <c r="AC151" s="72">
        <f>'Katalog podpůrných aktiv'!$I$3</f>
        <v>3</v>
      </c>
      <c r="AD151" s="72">
        <f>'Katalog podpůrných aktiv'!$J$3</f>
        <v>3</v>
      </c>
      <c r="AE151" s="75">
        <v>2</v>
      </c>
      <c r="AF151" s="72">
        <v>2</v>
      </c>
      <c r="AG151" s="70" t="s">
        <v>235</v>
      </c>
      <c r="AH151" s="70">
        <f>Tabulka2[[#This Row],[Hodnota dopadu - důvěrnost (B)]]*Tabulka2[[#This Row],[Hodnota zranitelnosti (B)]]*Tabulka2[[#This Row],[Hodnota hrozby (B)]]</f>
        <v>12</v>
      </c>
      <c r="AI151" s="70">
        <f>Tabulka2[[#This Row],[Hodnota dopadu - integrita (B)]]*Tabulka2[[#This Row],[Hodnota zranitelnosti (B)]]*Tabulka2[[#This Row],[Hodnota hrozby (B)]]</f>
        <v>12</v>
      </c>
      <c r="AJ151" s="76" t="s">
        <v>558</v>
      </c>
      <c r="AK151" s="76" t="s">
        <v>563</v>
      </c>
    </row>
    <row r="152" spans="1:37" ht="30" x14ac:dyDescent="0.25">
      <c r="A152" s="70" t="s">
        <v>493</v>
      </c>
      <c r="B152" s="71" t="s">
        <v>557</v>
      </c>
      <c r="C152" s="72">
        <f>'Katalog podpůrných aktiv'!$G$3</f>
        <v>3</v>
      </c>
      <c r="D152" s="72" t="s">
        <v>235</v>
      </c>
      <c r="E152" s="72">
        <f>'Katalog podpůrných aktiv'!$J$3</f>
        <v>3</v>
      </c>
      <c r="F152" s="71" t="s">
        <v>340</v>
      </c>
      <c r="G152" s="72">
        <v>2</v>
      </c>
      <c r="H152" s="71" t="s">
        <v>348</v>
      </c>
      <c r="I152" s="72">
        <v>2</v>
      </c>
      <c r="J152" s="70">
        <f>Tabulka2[[#This Row],[Hodnota dopadu - dostupnost]]*Tabulka2[[#This Row],[Hodnota zranitelnosti]]*Tabulka2[[#This Row],[Hodnota hrozby]]</f>
        <v>12</v>
      </c>
      <c r="K152" s="70" t="s">
        <v>235</v>
      </c>
      <c r="L152" s="70">
        <f>Tabulka2[[#This Row],[Hodnota dopadu - integrita]]*Tabulka2[[#This Row],[Hodnota zranitelnosti]]*Tabulka2[[#This Row],[Hodnota hrozby]]</f>
        <v>12</v>
      </c>
      <c r="M152" s="71" t="s">
        <v>558</v>
      </c>
      <c r="N152" s="71" t="s">
        <v>563</v>
      </c>
      <c r="O152" s="71" t="s">
        <v>563</v>
      </c>
      <c r="P152" s="74"/>
      <c r="Q152" s="72">
        <f>'Katalog podpůrných aktiv'!$G$3</f>
        <v>3</v>
      </c>
      <c r="R152" s="72" t="s">
        <v>235</v>
      </c>
      <c r="S152" s="72">
        <f>'Katalog podpůrných aktiv'!$J$3</f>
        <v>3</v>
      </c>
      <c r="T152" s="75">
        <v>2</v>
      </c>
      <c r="U152" s="72">
        <v>2</v>
      </c>
      <c r="V152" s="70">
        <f>Tabulka2[[#This Row],[Hodnota dopadu - dostupnost (A)]]*Tabulka2[[#This Row],[Hodnota zranitelnosti (A)]]*Tabulka2[[#This Row],[Hodnota hrozby (A)]]</f>
        <v>12</v>
      </c>
      <c r="W152" s="70" t="s">
        <v>235</v>
      </c>
      <c r="X152" s="70">
        <f>Tabulka2[[#This Row],[Hodnota dopadu - integrita (A)]]*Tabulka2[[#This Row],[Hodnota zranitelnosti (A)]]*Tabulka2[[#This Row],[Hodnota hrozby (A)]]</f>
        <v>12</v>
      </c>
      <c r="Y152" s="76" t="s">
        <v>558</v>
      </c>
      <c r="Z152" s="76" t="s">
        <v>563</v>
      </c>
      <c r="AA152" s="77"/>
      <c r="AB152" s="72">
        <f>'Katalog podpůrných aktiv'!$G$3</f>
        <v>3</v>
      </c>
      <c r="AC152" s="72" t="s">
        <v>235</v>
      </c>
      <c r="AD152" s="72">
        <f>'Katalog podpůrných aktiv'!$J$3</f>
        <v>3</v>
      </c>
      <c r="AE152" s="75">
        <v>2</v>
      </c>
      <c r="AF152" s="72">
        <v>2</v>
      </c>
      <c r="AG152" s="70">
        <f>Tabulka2[[#This Row],[Hodnota dopadu - dostupnost (B)]]*Tabulka2[[#This Row],[Hodnota zranitelnosti (B)]]*Tabulka2[[#This Row],[Hodnota hrozby (B)]]</f>
        <v>12</v>
      </c>
      <c r="AH152" s="70" t="s">
        <v>235</v>
      </c>
      <c r="AI152" s="70">
        <f>Tabulka2[[#This Row],[Hodnota dopadu - integrita (B)]]*Tabulka2[[#This Row],[Hodnota zranitelnosti (B)]]*Tabulka2[[#This Row],[Hodnota hrozby (B)]]</f>
        <v>12</v>
      </c>
      <c r="AJ152" s="76" t="s">
        <v>558</v>
      </c>
      <c r="AK152" s="76" t="s">
        <v>563</v>
      </c>
    </row>
    <row r="153" spans="1:37" ht="45" x14ac:dyDescent="0.25">
      <c r="A153" s="70" t="s">
        <v>494</v>
      </c>
      <c r="B153" s="71" t="s">
        <v>557</v>
      </c>
      <c r="C153" s="72">
        <f>'Katalog podpůrných aktiv'!$G$3</f>
        <v>3</v>
      </c>
      <c r="D153" s="72">
        <f>'Katalog podpůrných aktiv'!$I$3</f>
        <v>3</v>
      </c>
      <c r="E153" s="72">
        <f>'Katalog podpůrných aktiv'!$J$3</f>
        <v>3</v>
      </c>
      <c r="F153" s="71" t="s">
        <v>340</v>
      </c>
      <c r="G153" s="79">
        <v>4</v>
      </c>
      <c r="H153" s="81" t="s">
        <v>346</v>
      </c>
      <c r="I153" s="79">
        <v>4</v>
      </c>
      <c r="J153" s="82">
        <f>Tabulka2[[#This Row],[Hodnota dopadu - dostupnost]]*Tabulka2[[#This Row],[Hodnota zranitelnosti]]*Tabulka2[[#This Row],[Hodnota hrozby]]</f>
        <v>48</v>
      </c>
      <c r="K153" s="82">
        <f>Tabulka2[[#This Row],[Hodnota dopadu - důvěrnost]]*Tabulka2[[#This Row],[Hodnota zranitelnosti]]*Tabulka2[[#This Row],[Hodnota hrozby]]</f>
        <v>48</v>
      </c>
      <c r="L153" s="82">
        <f>Tabulka2[[#This Row],[Hodnota dopadu - integrita]]*Tabulka2[[#This Row],[Hodnota zranitelnosti]]*Tabulka2[[#This Row],[Hodnota hrozby]]</f>
        <v>48</v>
      </c>
      <c r="M153" s="71" t="s">
        <v>560</v>
      </c>
      <c r="N153" s="71" t="s">
        <v>563</v>
      </c>
      <c r="O153" s="71" t="s">
        <v>579</v>
      </c>
      <c r="P153" s="74"/>
      <c r="Q153" s="72">
        <f>'Katalog podpůrných aktiv'!$G$3</f>
        <v>3</v>
      </c>
      <c r="R153" s="72">
        <f>'Katalog podpůrných aktiv'!$I$3</f>
        <v>3</v>
      </c>
      <c r="S153" s="72">
        <f>'Katalog podpůrných aktiv'!$J$3</f>
        <v>3</v>
      </c>
      <c r="T153" s="75">
        <v>2</v>
      </c>
      <c r="U153" s="79">
        <v>4</v>
      </c>
      <c r="V153" s="70">
        <f>Tabulka2[[#This Row],[Hodnota dopadu - dostupnost (A)]]*Tabulka2[[#This Row],[Hodnota zranitelnosti (A)]]*Tabulka2[[#This Row],[Hodnota hrozby (A)]]</f>
        <v>24</v>
      </c>
      <c r="W153" s="70">
        <f>Tabulka2[[#This Row],[Hodnota dopadu - důvěrnost (A)]]*Tabulka2[[#This Row],[Hodnota zranitelnosti (A)]]*Tabulka2[[#This Row],[Hodnota hrozby (A)]]</f>
        <v>24</v>
      </c>
      <c r="X153" s="70">
        <f>Tabulka2[[#This Row],[Hodnota dopadu - integrita (A)]]*Tabulka2[[#This Row],[Hodnota zranitelnosti (A)]]*Tabulka2[[#This Row],[Hodnota hrozby (A)]]</f>
        <v>24</v>
      </c>
      <c r="Y153" s="71" t="s">
        <v>559</v>
      </c>
      <c r="Z153" s="76" t="s">
        <v>563</v>
      </c>
      <c r="AA153" s="77"/>
      <c r="AB153" s="72">
        <f>'Katalog podpůrných aktiv'!$G$3</f>
        <v>3</v>
      </c>
      <c r="AC153" s="72">
        <f>'Katalog podpůrných aktiv'!$I$3</f>
        <v>3</v>
      </c>
      <c r="AD153" s="72">
        <f>'Katalog podpůrných aktiv'!$J$3</f>
        <v>3</v>
      </c>
      <c r="AE153" s="75">
        <v>2</v>
      </c>
      <c r="AF153" s="72">
        <v>2</v>
      </c>
      <c r="AG153" s="70">
        <f>Tabulka2[[#This Row],[Hodnota dopadu - dostupnost (B)]]*Tabulka2[[#This Row],[Hodnota zranitelnosti (B)]]*Tabulka2[[#This Row],[Hodnota hrozby (B)]]</f>
        <v>12</v>
      </c>
      <c r="AH153" s="70">
        <f>Tabulka2[[#This Row],[Hodnota dopadu - důvěrnost (B)]]*Tabulka2[[#This Row],[Hodnota zranitelnosti (B)]]*Tabulka2[[#This Row],[Hodnota hrozby (B)]]</f>
        <v>12</v>
      </c>
      <c r="AI153" s="70">
        <f>Tabulka2[[#This Row],[Hodnota dopadu - integrita (B)]]*Tabulka2[[#This Row],[Hodnota zranitelnosti (B)]]*Tabulka2[[#This Row],[Hodnota hrozby (B)]]</f>
        <v>12</v>
      </c>
      <c r="AJ153" s="76" t="s">
        <v>558</v>
      </c>
      <c r="AK153" s="80"/>
    </row>
    <row r="154" spans="1:37" ht="15" x14ac:dyDescent="0.25">
      <c r="A154" s="70" t="s">
        <v>495</v>
      </c>
      <c r="B154" s="71" t="s">
        <v>557</v>
      </c>
      <c r="C154" s="72">
        <f>'Katalog podpůrných aktiv'!$G$3</f>
        <v>3</v>
      </c>
      <c r="D154" s="72">
        <f>'Katalog podpůrných aktiv'!$I$3</f>
        <v>3</v>
      </c>
      <c r="E154" s="72">
        <f>'Katalog podpůrných aktiv'!$J$3</f>
        <v>3</v>
      </c>
      <c r="F154" s="71" t="s">
        <v>340</v>
      </c>
      <c r="G154" s="72">
        <v>2</v>
      </c>
      <c r="H154" s="71" t="s">
        <v>354</v>
      </c>
      <c r="I154" s="72">
        <v>1</v>
      </c>
      <c r="J154" s="70">
        <f>Tabulka2[[#This Row],[Hodnota dopadu - dostupnost]]*Tabulka2[[#This Row],[Hodnota zranitelnosti]]*Tabulka2[[#This Row],[Hodnota hrozby]]</f>
        <v>6</v>
      </c>
      <c r="K154" s="70">
        <f>Tabulka2[[#This Row],[Hodnota dopadu - důvěrnost]]*Tabulka2[[#This Row],[Hodnota zranitelnosti]]*Tabulka2[[#This Row],[Hodnota hrozby]]</f>
        <v>6</v>
      </c>
      <c r="L154" s="70">
        <f>Tabulka2[[#This Row],[Hodnota dopadu - integrita]]*Tabulka2[[#This Row],[Hodnota zranitelnosti]]*Tabulka2[[#This Row],[Hodnota hrozby]]</f>
        <v>6</v>
      </c>
      <c r="M154" s="71" t="s">
        <v>558</v>
      </c>
      <c r="N154" s="71" t="s">
        <v>563</v>
      </c>
      <c r="O154" s="71" t="s">
        <v>563</v>
      </c>
      <c r="P154" s="74"/>
      <c r="Q154" s="72">
        <f>'Katalog podpůrných aktiv'!$G$3</f>
        <v>3</v>
      </c>
      <c r="R154" s="72">
        <f>'Katalog podpůrných aktiv'!$I$3</f>
        <v>3</v>
      </c>
      <c r="S154" s="72">
        <f>'Katalog podpůrných aktiv'!$J$3</f>
        <v>3</v>
      </c>
      <c r="T154" s="75">
        <v>2</v>
      </c>
      <c r="U154" s="72">
        <v>1</v>
      </c>
      <c r="V154" s="70">
        <f>Tabulka2[[#This Row],[Hodnota dopadu - dostupnost (A)]]*Tabulka2[[#This Row],[Hodnota zranitelnosti (A)]]*Tabulka2[[#This Row],[Hodnota hrozby (A)]]</f>
        <v>6</v>
      </c>
      <c r="W154" s="70">
        <f>Tabulka2[[#This Row],[Hodnota dopadu - důvěrnost (A)]]*Tabulka2[[#This Row],[Hodnota zranitelnosti (A)]]*Tabulka2[[#This Row],[Hodnota hrozby (A)]]</f>
        <v>6</v>
      </c>
      <c r="X154" s="70">
        <f>Tabulka2[[#This Row],[Hodnota dopadu - integrita (A)]]*Tabulka2[[#This Row],[Hodnota zranitelnosti (A)]]*Tabulka2[[#This Row],[Hodnota hrozby (A)]]</f>
        <v>6</v>
      </c>
      <c r="Y154" s="76" t="s">
        <v>558</v>
      </c>
      <c r="Z154" s="76" t="s">
        <v>563</v>
      </c>
      <c r="AA154" s="77"/>
      <c r="AB154" s="72">
        <f>'Katalog podpůrných aktiv'!$G$3</f>
        <v>3</v>
      </c>
      <c r="AC154" s="72">
        <f>'Katalog podpůrných aktiv'!$I$3</f>
        <v>3</v>
      </c>
      <c r="AD154" s="72">
        <f>'Katalog podpůrných aktiv'!$J$3</f>
        <v>3</v>
      </c>
      <c r="AE154" s="75">
        <v>2</v>
      </c>
      <c r="AF154" s="72">
        <v>1</v>
      </c>
      <c r="AG154" s="70">
        <f>Tabulka2[[#This Row],[Hodnota dopadu - dostupnost (B)]]*Tabulka2[[#This Row],[Hodnota zranitelnosti (B)]]*Tabulka2[[#This Row],[Hodnota hrozby (B)]]</f>
        <v>6</v>
      </c>
      <c r="AH154" s="70">
        <f>Tabulka2[[#This Row],[Hodnota dopadu - důvěrnost (B)]]*Tabulka2[[#This Row],[Hodnota zranitelnosti (B)]]*Tabulka2[[#This Row],[Hodnota hrozby (B)]]</f>
        <v>6</v>
      </c>
      <c r="AI154" s="70">
        <f>Tabulka2[[#This Row],[Hodnota dopadu - integrita (B)]]*Tabulka2[[#This Row],[Hodnota zranitelnosti (B)]]*Tabulka2[[#This Row],[Hodnota hrozby (B)]]</f>
        <v>6</v>
      </c>
      <c r="AJ154" s="76" t="s">
        <v>558</v>
      </c>
      <c r="AK154" s="76" t="s">
        <v>563</v>
      </c>
    </row>
    <row r="155" spans="1:37" ht="30" x14ac:dyDescent="0.25">
      <c r="A155" s="70" t="s">
        <v>496</v>
      </c>
      <c r="B155" s="71" t="s">
        <v>557</v>
      </c>
      <c r="C155" s="72">
        <f>'Katalog podpůrných aktiv'!$G$3</f>
        <v>3</v>
      </c>
      <c r="D155" s="72">
        <f>'Katalog podpůrných aktiv'!$I$3</f>
        <v>3</v>
      </c>
      <c r="E155" s="72">
        <f>'Katalog podpůrných aktiv'!$J$3</f>
        <v>3</v>
      </c>
      <c r="F155" s="71" t="s">
        <v>340</v>
      </c>
      <c r="G155" s="79">
        <v>4</v>
      </c>
      <c r="H155" s="81" t="s">
        <v>356</v>
      </c>
      <c r="I155" s="79">
        <v>4</v>
      </c>
      <c r="J155" s="82">
        <f>Tabulka2[[#This Row],[Hodnota dopadu - dostupnost]]*Tabulka2[[#This Row],[Hodnota zranitelnosti]]*Tabulka2[[#This Row],[Hodnota hrozby]]</f>
        <v>48</v>
      </c>
      <c r="K155" s="82">
        <f>Tabulka2[[#This Row],[Hodnota dopadu - důvěrnost]]*Tabulka2[[#This Row],[Hodnota zranitelnosti]]*Tabulka2[[#This Row],[Hodnota hrozby]]</f>
        <v>48</v>
      </c>
      <c r="L155" s="82">
        <f>Tabulka2[[#This Row],[Hodnota dopadu - integrita]]*Tabulka2[[#This Row],[Hodnota zranitelnosti]]*Tabulka2[[#This Row],[Hodnota hrozby]]</f>
        <v>48</v>
      </c>
      <c r="M155" s="71" t="s">
        <v>560</v>
      </c>
      <c r="N155" s="71" t="s">
        <v>563</v>
      </c>
      <c r="O155" s="71" t="s">
        <v>580</v>
      </c>
      <c r="P155" s="74"/>
      <c r="Q155" s="72">
        <f>'Katalog podpůrných aktiv'!$G$3</f>
        <v>3</v>
      </c>
      <c r="R155" s="72">
        <f>'Katalog podpůrných aktiv'!$I$3</f>
        <v>3</v>
      </c>
      <c r="S155" s="72">
        <f>'Katalog podpůrných aktiv'!$J$3</f>
        <v>3</v>
      </c>
      <c r="T155" s="75">
        <v>1</v>
      </c>
      <c r="U155" s="79">
        <v>4</v>
      </c>
      <c r="V155" s="70">
        <f>Tabulka2[[#This Row],[Hodnota dopadu - dostupnost (A)]]*Tabulka2[[#This Row],[Hodnota zranitelnosti (A)]]*Tabulka2[[#This Row],[Hodnota hrozby (A)]]</f>
        <v>12</v>
      </c>
      <c r="W155" s="70">
        <f>Tabulka2[[#This Row],[Hodnota dopadu - důvěrnost (A)]]*Tabulka2[[#This Row],[Hodnota zranitelnosti (A)]]*Tabulka2[[#This Row],[Hodnota hrozby (A)]]</f>
        <v>12</v>
      </c>
      <c r="X155" s="70">
        <f>Tabulka2[[#This Row],[Hodnota dopadu - integrita (A)]]*Tabulka2[[#This Row],[Hodnota zranitelnosti (A)]]*Tabulka2[[#This Row],[Hodnota hrozby (A)]]</f>
        <v>12</v>
      </c>
      <c r="Y155" s="76" t="s">
        <v>558</v>
      </c>
      <c r="Z155" s="80" t="s">
        <v>563</v>
      </c>
      <c r="AA155" s="77"/>
      <c r="AB155" s="72">
        <f>'Katalog podpůrných aktiv'!$G$3</f>
        <v>3</v>
      </c>
      <c r="AC155" s="72">
        <f>'Katalog podpůrných aktiv'!$I$3</f>
        <v>3</v>
      </c>
      <c r="AD155" s="72">
        <f>'Katalog podpůrných aktiv'!$J$3</f>
        <v>3</v>
      </c>
      <c r="AE155" s="75">
        <v>2</v>
      </c>
      <c r="AF155" s="72">
        <v>2</v>
      </c>
      <c r="AG155" s="70">
        <f>Tabulka2[[#This Row],[Hodnota dopadu - dostupnost (B)]]*Tabulka2[[#This Row],[Hodnota zranitelnosti (B)]]*Tabulka2[[#This Row],[Hodnota hrozby (B)]]</f>
        <v>12</v>
      </c>
      <c r="AH155" s="70">
        <f>Tabulka2[[#This Row],[Hodnota dopadu - důvěrnost (B)]]*Tabulka2[[#This Row],[Hodnota zranitelnosti (B)]]*Tabulka2[[#This Row],[Hodnota hrozby (B)]]</f>
        <v>12</v>
      </c>
      <c r="AI155" s="70">
        <f>Tabulka2[[#This Row],[Hodnota dopadu - integrita (B)]]*Tabulka2[[#This Row],[Hodnota zranitelnosti (B)]]*Tabulka2[[#This Row],[Hodnota hrozby (B)]]</f>
        <v>12</v>
      </c>
      <c r="AJ155" s="76" t="s">
        <v>558</v>
      </c>
      <c r="AK155" s="80" t="s">
        <v>563</v>
      </c>
    </row>
    <row r="156" spans="1:37" ht="30" x14ac:dyDescent="0.25">
      <c r="A156" s="70" t="s">
        <v>497</v>
      </c>
      <c r="B156" s="71" t="s">
        <v>557</v>
      </c>
      <c r="C156" s="72">
        <f>'Katalog podpůrných aktiv'!$G$3</f>
        <v>3</v>
      </c>
      <c r="D156" s="72">
        <f>'Katalog podpůrných aktiv'!$I$3</f>
        <v>3</v>
      </c>
      <c r="E156" s="72" t="s">
        <v>235</v>
      </c>
      <c r="F156" s="71" t="s">
        <v>340</v>
      </c>
      <c r="G156" s="79">
        <v>4</v>
      </c>
      <c r="H156" s="78" t="s">
        <v>398</v>
      </c>
      <c r="I156" s="79">
        <v>4</v>
      </c>
      <c r="J156" s="82">
        <f>Tabulka2[[#This Row],[Hodnota dopadu - dostupnost]]*Tabulka2[[#This Row],[Hodnota zranitelnosti]]*Tabulka2[[#This Row],[Hodnota hrozby]]</f>
        <v>48</v>
      </c>
      <c r="K156" s="82">
        <f>Tabulka2[[#This Row],[Hodnota dopadu - důvěrnost]]*Tabulka2[[#This Row],[Hodnota zranitelnosti]]*Tabulka2[[#This Row],[Hodnota hrozby]]</f>
        <v>48</v>
      </c>
      <c r="L156" s="70" t="s">
        <v>235</v>
      </c>
      <c r="M156" s="71" t="s">
        <v>560</v>
      </c>
      <c r="N156" s="71" t="s">
        <v>563</v>
      </c>
      <c r="O156" s="71" t="s">
        <v>581</v>
      </c>
      <c r="P156" s="74"/>
      <c r="Q156" s="72">
        <f>'Katalog podpůrných aktiv'!$G$3</f>
        <v>3</v>
      </c>
      <c r="R156" s="72">
        <f>'Katalog podpůrných aktiv'!$I$3</f>
        <v>3</v>
      </c>
      <c r="S156" s="72" t="s">
        <v>235</v>
      </c>
      <c r="T156" s="75">
        <v>1</v>
      </c>
      <c r="U156" s="79">
        <v>4</v>
      </c>
      <c r="V156" s="70">
        <f>Tabulka2[[#This Row],[Hodnota dopadu - dostupnost (A)]]*Tabulka2[[#This Row],[Hodnota zranitelnosti (A)]]*Tabulka2[[#This Row],[Hodnota hrozby (A)]]</f>
        <v>12</v>
      </c>
      <c r="W156" s="70">
        <f>Tabulka2[[#This Row],[Hodnota dopadu - důvěrnost (A)]]*Tabulka2[[#This Row],[Hodnota zranitelnosti (A)]]*Tabulka2[[#This Row],[Hodnota hrozby (A)]]</f>
        <v>12</v>
      </c>
      <c r="X156" s="70" t="s">
        <v>235</v>
      </c>
      <c r="Y156" s="76" t="s">
        <v>558</v>
      </c>
      <c r="Z156" s="76" t="s">
        <v>563</v>
      </c>
      <c r="AA156" s="77"/>
      <c r="AB156" s="72">
        <f>'Katalog podpůrných aktiv'!$G$3</f>
        <v>3</v>
      </c>
      <c r="AC156" s="72">
        <f>'Katalog podpůrných aktiv'!$I$3</f>
        <v>3</v>
      </c>
      <c r="AD156" s="72" t="s">
        <v>235</v>
      </c>
      <c r="AE156" s="75">
        <v>2</v>
      </c>
      <c r="AF156" s="72">
        <v>2</v>
      </c>
      <c r="AG156" s="70">
        <f>Tabulka2[[#This Row],[Hodnota dopadu - dostupnost (B)]]*Tabulka2[[#This Row],[Hodnota zranitelnosti (B)]]*Tabulka2[[#This Row],[Hodnota hrozby (B)]]</f>
        <v>12</v>
      </c>
      <c r="AH156" s="70">
        <f>Tabulka2[[#This Row],[Hodnota dopadu - důvěrnost (B)]]*Tabulka2[[#This Row],[Hodnota zranitelnosti (B)]]*Tabulka2[[#This Row],[Hodnota hrozby (B)]]</f>
        <v>12</v>
      </c>
      <c r="AI156" s="70" t="s">
        <v>235</v>
      </c>
      <c r="AJ156" s="76" t="s">
        <v>558</v>
      </c>
      <c r="AK156" s="76" t="s">
        <v>563</v>
      </c>
    </row>
    <row r="157" spans="1:37" ht="30" x14ac:dyDescent="0.25">
      <c r="A157" s="70" t="s">
        <v>498</v>
      </c>
      <c r="B157" s="71" t="s">
        <v>557</v>
      </c>
      <c r="C157" s="72">
        <f>'Katalog podpůrných aktiv'!$G$3</f>
        <v>3</v>
      </c>
      <c r="D157" s="72">
        <f>'Katalog podpůrných aktiv'!$I$3</f>
        <v>3</v>
      </c>
      <c r="E157" s="72">
        <f>'Katalog podpůrných aktiv'!$J$3</f>
        <v>3</v>
      </c>
      <c r="F157" s="71" t="s">
        <v>340</v>
      </c>
      <c r="G157" s="72">
        <v>2</v>
      </c>
      <c r="H157" s="73" t="s">
        <v>349</v>
      </c>
      <c r="I157" s="72">
        <v>2</v>
      </c>
      <c r="J157" s="70">
        <f>Tabulka2[[#This Row],[Hodnota dopadu - dostupnost]]*Tabulka2[[#This Row],[Hodnota zranitelnosti]]*Tabulka2[[#This Row],[Hodnota hrozby]]</f>
        <v>12</v>
      </c>
      <c r="K157" s="70">
        <f>Tabulka2[[#This Row],[Hodnota dopadu - důvěrnost]]*Tabulka2[[#This Row],[Hodnota zranitelnosti]]*Tabulka2[[#This Row],[Hodnota hrozby]]</f>
        <v>12</v>
      </c>
      <c r="L157" s="70">
        <f>Tabulka2[[#This Row],[Hodnota dopadu - integrita]]*Tabulka2[[#This Row],[Hodnota zranitelnosti]]*Tabulka2[[#This Row],[Hodnota hrozby]]</f>
        <v>12</v>
      </c>
      <c r="M157" s="71" t="s">
        <v>558</v>
      </c>
      <c r="N157" s="71" t="s">
        <v>563</v>
      </c>
      <c r="O157" s="71" t="s">
        <v>563</v>
      </c>
      <c r="P157" s="74"/>
      <c r="Q157" s="72">
        <f>'Katalog podpůrných aktiv'!$G$3</f>
        <v>3</v>
      </c>
      <c r="R157" s="72">
        <f>'Katalog podpůrných aktiv'!$I$3</f>
        <v>3</v>
      </c>
      <c r="S157" s="72">
        <f>'Katalog podpůrných aktiv'!$J$3</f>
        <v>3</v>
      </c>
      <c r="T157" s="75">
        <v>2</v>
      </c>
      <c r="U157" s="72">
        <v>2</v>
      </c>
      <c r="V157" s="70">
        <f>Tabulka2[[#This Row],[Hodnota dopadu - dostupnost (A)]]*Tabulka2[[#This Row],[Hodnota zranitelnosti (A)]]*Tabulka2[[#This Row],[Hodnota hrozby (A)]]</f>
        <v>12</v>
      </c>
      <c r="W157" s="70">
        <f>Tabulka2[[#This Row],[Hodnota dopadu - důvěrnost (A)]]*Tabulka2[[#This Row],[Hodnota zranitelnosti (A)]]*Tabulka2[[#This Row],[Hodnota hrozby (A)]]</f>
        <v>12</v>
      </c>
      <c r="X157" s="70">
        <f>Tabulka2[[#This Row],[Hodnota dopadu - integrita (A)]]*Tabulka2[[#This Row],[Hodnota zranitelnosti (A)]]*Tabulka2[[#This Row],[Hodnota hrozby (A)]]</f>
        <v>12</v>
      </c>
      <c r="Y157" s="76" t="s">
        <v>558</v>
      </c>
      <c r="Z157" s="76" t="s">
        <v>563</v>
      </c>
      <c r="AA157" s="77"/>
      <c r="AB157" s="72">
        <f>'Katalog podpůrných aktiv'!$G$3</f>
        <v>3</v>
      </c>
      <c r="AC157" s="72">
        <f>'Katalog podpůrných aktiv'!$I$3</f>
        <v>3</v>
      </c>
      <c r="AD157" s="72">
        <f>'Katalog podpůrných aktiv'!$J$3</f>
        <v>3</v>
      </c>
      <c r="AE157" s="75">
        <v>2</v>
      </c>
      <c r="AF157" s="72">
        <v>2</v>
      </c>
      <c r="AG157" s="70">
        <f>Tabulka2[[#This Row],[Hodnota dopadu - dostupnost (B)]]*Tabulka2[[#This Row],[Hodnota zranitelnosti (B)]]*Tabulka2[[#This Row],[Hodnota hrozby (B)]]</f>
        <v>12</v>
      </c>
      <c r="AH157" s="70">
        <f>Tabulka2[[#This Row],[Hodnota dopadu - důvěrnost (B)]]*Tabulka2[[#This Row],[Hodnota zranitelnosti (B)]]*Tabulka2[[#This Row],[Hodnota hrozby (B)]]</f>
        <v>12</v>
      </c>
      <c r="AI157" s="70">
        <f>Tabulka2[[#This Row],[Hodnota dopadu - integrita (B)]]*Tabulka2[[#This Row],[Hodnota zranitelnosti (B)]]*Tabulka2[[#This Row],[Hodnota hrozby (B)]]</f>
        <v>12</v>
      </c>
      <c r="AJ157" s="76" t="s">
        <v>558</v>
      </c>
      <c r="AK157" s="76" t="s">
        <v>563</v>
      </c>
    </row>
    <row r="158" spans="1:37" ht="30" x14ac:dyDescent="0.25">
      <c r="A158" s="70" t="s">
        <v>499</v>
      </c>
      <c r="B158" s="71" t="s">
        <v>557</v>
      </c>
      <c r="C158" s="72">
        <f>'Katalog podpůrných aktiv'!$G$3</f>
        <v>3</v>
      </c>
      <c r="D158" s="72">
        <f>'Katalog podpůrných aktiv'!$I$3</f>
        <v>3</v>
      </c>
      <c r="E158" s="72">
        <f>'Katalog podpůrných aktiv'!$J$3</f>
        <v>3</v>
      </c>
      <c r="F158" s="71" t="s">
        <v>340</v>
      </c>
      <c r="G158" s="72">
        <v>2</v>
      </c>
      <c r="H158" s="71" t="s">
        <v>350</v>
      </c>
      <c r="I158" s="72">
        <v>2</v>
      </c>
      <c r="J158" s="70">
        <f>Tabulka2[[#This Row],[Hodnota dopadu - dostupnost]]*Tabulka2[[#This Row],[Hodnota zranitelnosti]]*Tabulka2[[#This Row],[Hodnota hrozby]]</f>
        <v>12</v>
      </c>
      <c r="K158" s="70">
        <f>Tabulka2[[#This Row],[Hodnota dopadu - důvěrnost]]*Tabulka2[[#This Row],[Hodnota zranitelnosti]]*Tabulka2[[#This Row],[Hodnota hrozby]]</f>
        <v>12</v>
      </c>
      <c r="L158" s="70">
        <f>Tabulka2[[#This Row],[Hodnota dopadu - integrita]]*Tabulka2[[#This Row],[Hodnota zranitelnosti]]*Tabulka2[[#This Row],[Hodnota hrozby]]</f>
        <v>12</v>
      </c>
      <c r="M158" s="71" t="s">
        <v>558</v>
      </c>
      <c r="N158" s="71" t="s">
        <v>563</v>
      </c>
      <c r="O158" s="71" t="s">
        <v>563</v>
      </c>
      <c r="P158" s="74"/>
      <c r="Q158" s="72">
        <f>'Katalog podpůrných aktiv'!$G$3</f>
        <v>3</v>
      </c>
      <c r="R158" s="72">
        <f>'Katalog podpůrných aktiv'!$I$3</f>
        <v>3</v>
      </c>
      <c r="S158" s="72">
        <f>'Katalog podpůrných aktiv'!$J$3</f>
        <v>3</v>
      </c>
      <c r="T158" s="75">
        <v>2</v>
      </c>
      <c r="U158" s="72">
        <v>2</v>
      </c>
      <c r="V158" s="70">
        <f>Tabulka2[[#This Row],[Hodnota dopadu - dostupnost (A)]]*Tabulka2[[#This Row],[Hodnota zranitelnosti (A)]]*Tabulka2[[#This Row],[Hodnota hrozby (A)]]</f>
        <v>12</v>
      </c>
      <c r="W158" s="70">
        <f>Tabulka2[[#This Row],[Hodnota dopadu - důvěrnost (A)]]*Tabulka2[[#This Row],[Hodnota zranitelnosti (A)]]*Tabulka2[[#This Row],[Hodnota hrozby (A)]]</f>
        <v>12</v>
      </c>
      <c r="X158" s="70">
        <f>Tabulka2[[#This Row],[Hodnota dopadu - integrita (A)]]*Tabulka2[[#This Row],[Hodnota zranitelnosti (A)]]*Tabulka2[[#This Row],[Hodnota hrozby (A)]]</f>
        <v>12</v>
      </c>
      <c r="Y158" s="76" t="s">
        <v>558</v>
      </c>
      <c r="Z158" s="76" t="s">
        <v>563</v>
      </c>
      <c r="AA158" s="77"/>
      <c r="AB158" s="72">
        <f>'Katalog podpůrných aktiv'!$G$3</f>
        <v>3</v>
      </c>
      <c r="AC158" s="72">
        <f>'Katalog podpůrných aktiv'!$I$3</f>
        <v>3</v>
      </c>
      <c r="AD158" s="72">
        <f>'Katalog podpůrných aktiv'!$J$3</f>
        <v>3</v>
      </c>
      <c r="AE158" s="75">
        <v>2</v>
      </c>
      <c r="AF158" s="72">
        <v>2</v>
      </c>
      <c r="AG158" s="70">
        <f>Tabulka2[[#This Row],[Hodnota dopadu - dostupnost (B)]]*Tabulka2[[#This Row],[Hodnota zranitelnosti (B)]]*Tabulka2[[#This Row],[Hodnota hrozby (B)]]</f>
        <v>12</v>
      </c>
      <c r="AH158" s="70">
        <f>Tabulka2[[#This Row],[Hodnota dopadu - důvěrnost (B)]]*Tabulka2[[#This Row],[Hodnota zranitelnosti (B)]]*Tabulka2[[#This Row],[Hodnota hrozby (B)]]</f>
        <v>12</v>
      </c>
      <c r="AI158" s="70">
        <f>Tabulka2[[#This Row],[Hodnota dopadu - integrita (B)]]*Tabulka2[[#This Row],[Hodnota zranitelnosti (B)]]*Tabulka2[[#This Row],[Hodnota hrozby (B)]]</f>
        <v>12</v>
      </c>
      <c r="AJ158" s="76" t="s">
        <v>558</v>
      </c>
      <c r="AK158" s="76" t="s">
        <v>563</v>
      </c>
    </row>
    <row r="159" spans="1:37" ht="30" x14ac:dyDescent="0.25">
      <c r="A159" s="70" t="s">
        <v>500</v>
      </c>
      <c r="B159" s="71" t="s">
        <v>557</v>
      </c>
      <c r="C159" s="72">
        <f>'Katalog podpůrných aktiv'!$G$3</f>
        <v>3</v>
      </c>
      <c r="D159" s="72">
        <f>'Katalog podpůrných aktiv'!$I$3</f>
        <v>3</v>
      </c>
      <c r="E159" s="72">
        <f>'Katalog podpůrných aktiv'!$J$3</f>
        <v>3</v>
      </c>
      <c r="F159" s="71" t="s">
        <v>340</v>
      </c>
      <c r="G159" s="79">
        <v>4</v>
      </c>
      <c r="H159" s="81" t="s">
        <v>352</v>
      </c>
      <c r="I159" s="79">
        <v>4</v>
      </c>
      <c r="J159" s="82">
        <f>Tabulka2[[#This Row],[Hodnota dopadu - dostupnost]]*Tabulka2[[#This Row],[Hodnota zranitelnosti]]*Tabulka2[[#This Row],[Hodnota hrozby]]</f>
        <v>48</v>
      </c>
      <c r="K159" s="82">
        <f>Tabulka2[[#This Row],[Hodnota dopadu - důvěrnost]]*Tabulka2[[#This Row],[Hodnota zranitelnosti]]*Tabulka2[[#This Row],[Hodnota hrozby]]</f>
        <v>48</v>
      </c>
      <c r="L159" s="82">
        <f>Tabulka2[[#This Row],[Hodnota dopadu - integrita]]*Tabulka2[[#This Row],[Hodnota zranitelnosti]]*Tabulka2[[#This Row],[Hodnota hrozby]]</f>
        <v>48</v>
      </c>
      <c r="M159" s="71" t="s">
        <v>560</v>
      </c>
      <c r="N159" s="71" t="s">
        <v>563</v>
      </c>
      <c r="O159" s="71" t="s">
        <v>579</v>
      </c>
      <c r="P159" s="74"/>
      <c r="Q159" s="72">
        <f>'Katalog podpůrných aktiv'!$G$3</f>
        <v>3</v>
      </c>
      <c r="R159" s="72">
        <f>'Katalog podpůrných aktiv'!$I$3</f>
        <v>3</v>
      </c>
      <c r="S159" s="72">
        <f>'Katalog podpůrných aktiv'!$J$3</f>
        <v>3</v>
      </c>
      <c r="T159" s="75">
        <v>1</v>
      </c>
      <c r="U159" s="79">
        <v>4</v>
      </c>
      <c r="V159" s="70">
        <f>Tabulka2[[#This Row],[Hodnota dopadu - dostupnost (A)]]*Tabulka2[[#This Row],[Hodnota zranitelnosti (A)]]*Tabulka2[[#This Row],[Hodnota hrozby (A)]]</f>
        <v>12</v>
      </c>
      <c r="W159" s="70">
        <f>Tabulka2[[#This Row],[Hodnota dopadu - důvěrnost (A)]]*Tabulka2[[#This Row],[Hodnota zranitelnosti (A)]]*Tabulka2[[#This Row],[Hodnota hrozby (A)]]</f>
        <v>12</v>
      </c>
      <c r="X159" s="70">
        <f>Tabulka2[[#This Row],[Hodnota dopadu - integrita (A)]]*Tabulka2[[#This Row],[Hodnota zranitelnosti (A)]]*Tabulka2[[#This Row],[Hodnota hrozby (A)]]</f>
        <v>12</v>
      </c>
      <c r="Y159" s="71" t="s">
        <v>558</v>
      </c>
      <c r="Z159" s="71" t="s">
        <v>563</v>
      </c>
      <c r="AA159" s="77"/>
      <c r="AB159" s="72">
        <f>'Katalog podpůrných aktiv'!$G$3</f>
        <v>3</v>
      </c>
      <c r="AC159" s="72">
        <f>'Katalog podpůrných aktiv'!$I$3</f>
        <v>3</v>
      </c>
      <c r="AD159" s="72">
        <f>'Katalog podpůrných aktiv'!$J$3</f>
        <v>3</v>
      </c>
      <c r="AE159" s="75">
        <v>2</v>
      </c>
      <c r="AF159" s="72">
        <v>2</v>
      </c>
      <c r="AG159" s="70">
        <f>Tabulka2[[#This Row],[Hodnota dopadu - dostupnost (B)]]*Tabulka2[[#This Row],[Hodnota zranitelnosti (B)]]*Tabulka2[[#This Row],[Hodnota hrozby (B)]]</f>
        <v>12</v>
      </c>
      <c r="AH159" s="70">
        <f>Tabulka2[[#This Row],[Hodnota dopadu - důvěrnost (B)]]*Tabulka2[[#This Row],[Hodnota zranitelnosti (B)]]*Tabulka2[[#This Row],[Hodnota hrozby (B)]]</f>
        <v>12</v>
      </c>
      <c r="AI159" s="70">
        <f>Tabulka2[[#This Row],[Hodnota dopadu - integrita (B)]]*Tabulka2[[#This Row],[Hodnota zranitelnosti (B)]]*Tabulka2[[#This Row],[Hodnota hrozby (B)]]</f>
        <v>12</v>
      </c>
      <c r="AJ159" s="76" t="s">
        <v>558</v>
      </c>
      <c r="AK159" s="76" t="s">
        <v>563</v>
      </c>
    </row>
    <row r="160" spans="1:37" ht="30" x14ac:dyDescent="0.25">
      <c r="A160" s="70" t="s">
        <v>501</v>
      </c>
      <c r="B160" s="71" t="s">
        <v>557</v>
      </c>
      <c r="C160" s="72" t="s">
        <v>235</v>
      </c>
      <c r="D160" s="72">
        <f>'Katalog podpůrných aktiv'!$I$3</f>
        <v>3</v>
      </c>
      <c r="E160" s="72" t="s">
        <v>235</v>
      </c>
      <c r="F160" s="71" t="s">
        <v>340</v>
      </c>
      <c r="G160" s="79">
        <v>4</v>
      </c>
      <c r="H160" s="78" t="s">
        <v>399</v>
      </c>
      <c r="I160" s="79">
        <v>4</v>
      </c>
      <c r="J160" s="70" t="s">
        <v>235</v>
      </c>
      <c r="K160" s="82">
        <f>Tabulka2[[#This Row],[Hodnota dopadu - důvěrnost]]*Tabulka2[[#This Row],[Hodnota zranitelnosti]]*Tabulka2[[#This Row],[Hodnota hrozby]]</f>
        <v>48</v>
      </c>
      <c r="L160" s="70" t="s">
        <v>235</v>
      </c>
      <c r="M160" s="71" t="s">
        <v>560</v>
      </c>
      <c r="N160" s="71" t="s">
        <v>563</v>
      </c>
      <c r="O160" s="71" t="s">
        <v>582</v>
      </c>
      <c r="P160" s="74"/>
      <c r="Q160" s="72" t="s">
        <v>235</v>
      </c>
      <c r="R160" s="72">
        <f>'Katalog podpůrných aktiv'!$I$3</f>
        <v>3</v>
      </c>
      <c r="S160" s="72" t="s">
        <v>235</v>
      </c>
      <c r="T160" s="75">
        <v>1</v>
      </c>
      <c r="U160" s="79">
        <v>4</v>
      </c>
      <c r="V160" s="70" t="s">
        <v>235</v>
      </c>
      <c r="W160" s="70">
        <f>Tabulka2[[#This Row],[Hodnota dopadu - důvěrnost (A)]]*Tabulka2[[#This Row],[Hodnota zranitelnosti (A)]]*Tabulka2[[#This Row],[Hodnota hrozby (A)]]</f>
        <v>12</v>
      </c>
      <c r="X160" s="70" t="s">
        <v>235</v>
      </c>
      <c r="Y160" s="76" t="s">
        <v>558</v>
      </c>
      <c r="Z160" s="76" t="s">
        <v>563</v>
      </c>
      <c r="AA160" s="77"/>
      <c r="AB160" s="72" t="s">
        <v>235</v>
      </c>
      <c r="AC160" s="72">
        <f>'Katalog podpůrných aktiv'!$I$3</f>
        <v>3</v>
      </c>
      <c r="AD160" s="72" t="s">
        <v>235</v>
      </c>
      <c r="AE160" s="75">
        <v>2</v>
      </c>
      <c r="AF160" s="72">
        <v>2</v>
      </c>
      <c r="AG160" s="70" t="s">
        <v>235</v>
      </c>
      <c r="AH160" s="70">
        <f>Tabulka2[[#This Row],[Hodnota dopadu - důvěrnost (B)]]*Tabulka2[[#This Row],[Hodnota zranitelnosti (B)]]*Tabulka2[[#This Row],[Hodnota hrozby (B)]]</f>
        <v>12</v>
      </c>
      <c r="AI160" s="70" t="s">
        <v>235</v>
      </c>
      <c r="AJ160" s="76" t="s">
        <v>558</v>
      </c>
      <c r="AK160" s="76" t="s">
        <v>563</v>
      </c>
    </row>
    <row r="161" spans="1:37" ht="30" x14ac:dyDescent="0.25">
      <c r="A161" s="70" t="s">
        <v>502</v>
      </c>
      <c r="B161" s="71" t="s">
        <v>557</v>
      </c>
      <c r="C161" s="72" t="s">
        <v>235</v>
      </c>
      <c r="D161" s="72">
        <f>'Katalog podpůrných aktiv'!$I$3</f>
        <v>3</v>
      </c>
      <c r="E161" s="72">
        <f>'Katalog podpůrných aktiv'!$J$3</f>
        <v>3</v>
      </c>
      <c r="F161" s="71" t="s">
        <v>340</v>
      </c>
      <c r="G161" s="79">
        <v>4</v>
      </c>
      <c r="H161" s="81" t="s">
        <v>357</v>
      </c>
      <c r="I161" s="79">
        <v>4</v>
      </c>
      <c r="J161" s="70" t="s">
        <v>235</v>
      </c>
      <c r="K161" s="82">
        <f>Tabulka2[[#This Row],[Hodnota dopadu - důvěrnost]]*Tabulka2[[#This Row],[Hodnota zranitelnosti]]*Tabulka2[[#This Row],[Hodnota hrozby]]</f>
        <v>48</v>
      </c>
      <c r="L161" s="82">
        <f>Tabulka2[[#This Row],[Hodnota dopadu - integrita]]*Tabulka2[[#This Row],[Hodnota zranitelnosti]]*Tabulka2[[#This Row],[Hodnota hrozby]]</f>
        <v>48</v>
      </c>
      <c r="M161" s="71" t="s">
        <v>560</v>
      </c>
      <c r="N161" s="71" t="s">
        <v>563</v>
      </c>
      <c r="O161" s="71" t="s">
        <v>581</v>
      </c>
      <c r="P161" s="74"/>
      <c r="Q161" s="72" t="s">
        <v>235</v>
      </c>
      <c r="R161" s="72">
        <f>'Katalog podpůrných aktiv'!$I$3</f>
        <v>3</v>
      </c>
      <c r="S161" s="72">
        <f>'Katalog podpůrných aktiv'!$J$3</f>
        <v>3</v>
      </c>
      <c r="T161" s="75">
        <v>1</v>
      </c>
      <c r="U161" s="79">
        <v>4</v>
      </c>
      <c r="V161" s="70" t="s">
        <v>235</v>
      </c>
      <c r="W161" s="70">
        <f>Tabulka2[[#This Row],[Hodnota dopadu - důvěrnost (A)]]*Tabulka2[[#This Row],[Hodnota zranitelnosti (A)]]*Tabulka2[[#This Row],[Hodnota hrozby (A)]]</f>
        <v>12</v>
      </c>
      <c r="X161" s="70">
        <f>Tabulka2[[#This Row],[Hodnota dopadu - integrita (A)]]*Tabulka2[[#This Row],[Hodnota zranitelnosti (A)]]*Tabulka2[[#This Row],[Hodnota hrozby (A)]]</f>
        <v>12</v>
      </c>
      <c r="Y161" s="76" t="s">
        <v>558</v>
      </c>
      <c r="Z161" s="76"/>
      <c r="AA161" s="77"/>
      <c r="AB161" s="72" t="s">
        <v>235</v>
      </c>
      <c r="AC161" s="72">
        <f>'Katalog podpůrných aktiv'!$I$3</f>
        <v>3</v>
      </c>
      <c r="AD161" s="72">
        <f>'Katalog podpůrných aktiv'!$J$3</f>
        <v>3</v>
      </c>
      <c r="AE161" s="75">
        <v>2</v>
      </c>
      <c r="AF161" s="72">
        <v>2</v>
      </c>
      <c r="AG161" s="70" t="s">
        <v>235</v>
      </c>
      <c r="AH161" s="70">
        <f>Tabulka2[[#This Row],[Hodnota dopadu - důvěrnost (B)]]*Tabulka2[[#This Row],[Hodnota zranitelnosti (B)]]*Tabulka2[[#This Row],[Hodnota hrozby (B)]]</f>
        <v>12</v>
      </c>
      <c r="AI161" s="70">
        <f>Tabulka2[[#This Row],[Hodnota dopadu - integrita (B)]]*Tabulka2[[#This Row],[Hodnota zranitelnosti (B)]]*Tabulka2[[#This Row],[Hodnota hrozby (B)]]</f>
        <v>12</v>
      </c>
      <c r="AJ161" s="76" t="s">
        <v>558</v>
      </c>
      <c r="AK161" s="76"/>
    </row>
    <row r="162" spans="1:37" ht="60" x14ac:dyDescent="0.25">
      <c r="A162" s="70" t="s">
        <v>503</v>
      </c>
      <c r="B162" s="71" t="s">
        <v>557</v>
      </c>
      <c r="C162" s="72">
        <f>'Katalog podpůrných aktiv'!$G$3</f>
        <v>3</v>
      </c>
      <c r="D162" s="72">
        <f>'Katalog podpůrných aktiv'!$I$3</f>
        <v>3</v>
      </c>
      <c r="E162" s="72">
        <f>'Katalog podpůrných aktiv'!$J$3</f>
        <v>3</v>
      </c>
      <c r="F162" s="71" t="s">
        <v>339</v>
      </c>
      <c r="G162" s="79">
        <v>4</v>
      </c>
      <c r="H162" s="71" t="s">
        <v>355</v>
      </c>
      <c r="I162" s="72">
        <v>2</v>
      </c>
      <c r="J162" s="70">
        <f>Tabulka2[[#This Row],[Hodnota dopadu - dostupnost]]*Tabulka2[[#This Row],[Hodnota zranitelnosti]]*Tabulka2[[#This Row],[Hodnota hrozby]]</f>
        <v>24</v>
      </c>
      <c r="K162" s="70">
        <f>Tabulka2[[#This Row],[Hodnota dopadu - důvěrnost]]*Tabulka2[[#This Row],[Hodnota zranitelnosti]]*Tabulka2[[#This Row],[Hodnota hrozby]]</f>
        <v>24</v>
      </c>
      <c r="L162" s="70">
        <f>Tabulka2[[#This Row],[Hodnota dopadu - integrita]]*Tabulka2[[#This Row],[Hodnota zranitelnosti]]*Tabulka2[[#This Row],[Hodnota hrozby]]</f>
        <v>24</v>
      </c>
      <c r="M162" s="71" t="s">
        <v>559</v>
      </c>
      <c r="N162" s="76" t="s">
        <v>563</v>
      </c>
      <c r="O162" s="76" t="s">
        <v>563</v>
      </c>
      <c r="P162" s="74"/>
      <c r="Q162" s="72">
        <f>'Katalog podpůrných aktiv'!$G$3</f>
        <v>3</v>
      </c>
      <c r="R162" s="72">
        <f>'Katalog podpůrných aktiv'!$I$3</f>
        <v>3</v>
      </c>
      <c r="S162" s="72">
        <f>'Katalog podpůrných aktiv'!$J$3</f>
        <v>3</v>
      </c>
      <c r="T162" s="83">
        <v>4</v>
      </c>
      <c r="U162" s="72">
        <v>2</v>
      </c>
      <c r="V162" s="70">
        <f>Tabulka2[[#This Row],[Hodnota dopadu - dostupnost (A)]]*Tabulka2[[#This Row],[Hodnota zranitelnosti (A)]]*Tabulka2[[#This Row],[Hodnota hrozby (A)]]</f>
        <v>24</v>
      </c>
      <c r="W162" s="70">
        <f>Tabulka2[[#This Row],[Hodnota dopadu - důvěrnost (A)]]*Tabulka2[[#This Row],[Hodnota zranitelnosti (A)]]*Tabulka2[[#This Row],[Hodnota hrozby (A)]]</f>
        <v>24</v>
      </c>
      <c r="X162" s="70">
        <f>Tabulka2[[#This Row],[Hodnota dopadu - integrita (A)]]*Tabulka2[[#This Row],[Hodnota zranitelnosti (A)]]*Tabulka2[[#This Row],[Hodnota hrozby (A)]]</f>
        <v>24</v>
      </c>
      <c r="Y162" s="76" t="s">
        <v>559</v>
      </c>
      <c r="Z162" s="76" t="s">
        <v>563</v>
      </c>
      <c r="AA162" s="77"/>
      <c r="AB162" s="72">
        <f>'Katalog podpůrných aktiv'!$G$3</f>
        <v>3</v>
      </c>
      <c r="AC162" s="72">
        <f>'Katalog podpůrných aktiv'!$I$3</f>
        <v>3</v>
      </c>
      <c r="AD162" s="72">
        <f>'Katalog podpůrných aktiv'!$J$3</f>
        <v>3</v>
      </c>
      <c r="AE162" s="83">
        <v>4</v>
      </c>
      <c r="AF162" s="72">
        <v>2</v>
      </c>
      <c r="AG162" s="70">
        <f>Tabulka2[[#This Row],[Hodnota dopadu - dostupnost (B)]]*Tabulka2[[#This Row],[Hodnota zranitelnosti (B)]]*Tabulka2[[#This Row],[Hodnota hrozby (B)]]</f>
        <v>24</v>
      </c>
      <c r="AH162" s="70">
        <f>Tabulka2[[#This Row],[Hodnota dopadu - důvěrnost (B)]]*Tabulka2[[#This Row],[Hodnota zranitelnosti (B)]]*Tabulka2[[#This Row],[Hodnota hrozby (B)]]</f>
        <v>24</v>
      </c>
      <c r="AI162" s="70">
        <f>Tabulka2[[#This Row],[Hodnota dopadu - integrita (B)]]*Tabulka2[[#This Row],[Hodnota zranitelnosti (B)]]*Tabulka2[[#This Row],[Hodnota hrozby (B)]]</f>
        <v>24</v>
      </c>
      <c r="AJ162" s="76" t="s">
        <v>559</v>
      </c>
      <c r="AK162" s="76" t="s">
        <v>563</v>
      </c>
    </row>
    <row r="163" spans="1:37" ht="45" x14ac:dyDescent="0.25">
      <c r="A163" s="70" t="s">
        <v>504</v>
      </c>
      <c r="B163" s="71" t="s">
        <v>557</v>
      </c>
      <c r="C163" s="72" t="s">
        <v>235</v>
      </c>
      <c r="D163" s="72">
        <f>'Katalog podpůrných aktiv'!$I$3</f>
        <v>3</v>
      </c>
      <c r="E163" s="72">
        <f>'Katalog podpůrných aktiv'!$J$3</f>
        <v>3</v>
      </c>
      <c r="F163" s="71" t="s">
        <v>339</v>
      </c>
      <c r="G163" s="79">
        <v>4</v>
      </c>
      <c r="H163" s="73" t="s">
        <v>353</v>
      </c>
      <c r="I163" s="72">
        <v>2</v>
      </c>
      <c r="J163" s="70" t="s">
        <v>235</v>
      </c>
      <c r="K163" s="70">
        <f>Tabulka2[[#This Row],[Hodnota dopadu - důvěrnost]]*Tabulka2[[#This Row],[Hodnota zranitelnosti]]*Tabulka2[[#This Row],[Hodnota hrozby]]</f>
        <v>24</v>
      </c>
      <c r="L163" s="70">
        <f>Tabulka2[[#This Row],[Hodnota dopadu - integrita]]*Tabulka2[[#This Row],[Hodnota zranitelnosti]]*Tabulka2[[#This Row],[Hodnota hrozby]]</f>
        <v>24</v>
      </c>
      <c r="M163" s="71" t="s">
        <v>559</v>
      </c>
      <c r="N163" s="76" t="s">
        <v>563</v>
      </c>
      <c r="O163" s="76" t="s">
        <v>563</v>
      </c>
      <c r="P163" s="74"/>
      <c r="Q163" s="72" t="s">
        <v>235</v>
      </c>
      <c r="R163" s="72">
        <f>'Katalog podpůrných aktiv'!$I$3</f>
        <v>3</v>
      </c>
      <c r="S163" s="72">
        <f>'Katalog podpůrných aktiv'!$J$3</f>
        <v>3</v>
      </c>
      <c r="T163" s="83">
        <v>4</v>
      </c>
      <c r="U163" s="72">
        <v>2</v>
      </c>
      <c r="V163" s="70" t="s">
        <v>235</v>
      </c>
      <c r="W163" s="70">
        <f>Tabulka2[[#This Row],[Hodnota dopadu - důvěrnost (A)]]*Tabulka2[[#This Row],[Hodnota zranitelnosti (A)]]*Tabulka2[[#This Row],[Hodnota hrozby (A)]]</f>
        <v>24</v>
      </c>
      <c r="X163" s="70">
        <f>Tabulka2[[#This Row],[Hodnota dopadu - integrita (A)]]*Tabulka2[[#This Row],[Hodnota zranitelnosti (A)]]*Tabulka2[[#This Row],[Hodnota hrozby (A)]]</f>
        <v>24</v>
      </c>
      <c r="Y163" s="76" t="s">
        <v>559</v>
      </c>
      <c r="Z163" s="76" t="s">
        <v>563</v>
      </c>
      <c r="AA163" s="77"/>
      <c r="AB163" s="72" t="s">
        <v>235</v>
      </c>
      <c r="AC163" s="72">
        <f>'Katalog podpůrných aktiv'!$I$3</f>
        <v>3</v>
      </c>
      <c r="AD163" s="72">
        <f>'Katalog podpůrných aktiv'!$J$3</f>
        <v>3</v>
      </c>
      <c r="AE163" s="83">
        <v>4</v>
      </c>
      <c r="AF163" s="72">
        <v>2</v>
      </c>
      <c r="AG163" s="70" t="s">
        <v>235</v>
      </c>
      <c r="AH163" s="70">
        <f>Tabulka2[[#This Row],[Hodnota dopadu - důvěrnost (B)]]*Tabulka2[[#This Row],[Hodnota zranitelnosti (B)]]*Tabulka2[[#This Row],[Hodnota hrozby (B)]]</f>
        <v>24</v>
      </c>
      <c r="AI163" s="70">
        <f>Tabulka2[[#This Row],[Hodnota dopadu - integrita (B)]]*Tabulka2[[#This Row],[Hodnota zranitelnosti (B)]]*Tabulka2[[#This Row],[Hodnota hrozby (B)]]</f>
        <v>24</v>
      </c>
      <c r="AJ163" s="76" t="s">
        <v>559</v>
      </c>
      <c r="AK163" s="76" t="s">
        <v>563</v>
      </c>
    </row>
    <row r="164" spans="1:37" ht="60" x14ac:dyDescent="0.25">
      <c r="A164" s="70" t="s">
        <v>505</v>
      </c>
      <c r="B164" s="71" t="s">
        <v>557</v>
      </c>
      <c r="C164" s="72">
        <f>'Katalog podpůrných aktiv'!$G$3</f>
        <v>3</v>
      </c>
      <c r="D164" s="72">
        <f>'Katalog podpůrných aktiv'!$I$3</f>
        <v>3</v>
      </c>
      <c r="E164" s="72">
        <f>'Katalog podpůrných aktiv'!$J$3</f>
        <v>3</v>
      </c>
      <c r="F164" s="71" t="s">
        <v>339</v>
      </c>
      <c r="G164" s="79">
        <v>4</v>
      </c>
      <c r="H164" s="78" t="s">
        <v>346</v>
      </c>
      <c r="I164" s="79">
        <v>4</v>
      </c>
      <c r="J164" s="82">
        <f>Tabulka2[[#This Row],[Hodnota dopadu - dostupnost]]*Tabulka2[[#This Row],[Hodnota zranitelnosti]]*Tabulka2[[#This Row],[Hodnota hrozby]]</f>
        <v>48</v>
      </c>
      <c r="K164" s="82">
        <f>Tabulka2[[#This Row],[Hodnota dopadu - důvěrnost]]*Tabulka2[[#This Row],[Hodnota zranitelnosti]]*Tabulka2[[#This Row],[Hodnota hrozby]]</f>
        <v>48</v>
      </c>
      <c r="L164" s="82">
        <f>Tabulka2[[#This Row],[Hodnota dopadu - integrita]]*Tabulka2[[#This Row],[Hodnota zranitelnosti]]*Tabulka2[[#This Row],[Hodnota hrozby]]</f>
        <v>48</v>
      </c>
      <c r="M164" s="71" t="s">
        <v>560</v>
      </c>
      <c r="N164" s="71" t="s">
        <v>563</v>
      </c>
      <c r="O164" s="71" t="s">
        <v>579</v>
      </c>
      <c r="P164" s="74"/>
      <c r="Q164" s="72">
        <f>'Katalog podpůrných aktiv'!$G$3</f>
        <v>3</v>
      </c>
      <c r="R164" s="72">
        <f>'Katalog podpůrných aktiv'!$I$3</f>
        <v>3</v>
      </c>
      <c r="S164" s="72">
        <f>'Katalog podpůrných aktiv'!$J$3</f>
        <v>3</v>
      </c>
      <c r="T164" s="75">
        <v>3</v>
      </c>
      <c r="U164" s="79">
        <v>4</v>
      </c>
      <c r="V164" s="70">
        <f>Tabulka2[[#This Row],[Hodnota dopadu - dostupnost (A)]]*Tabulka2[[#This Row],[Hodnota zranitelnosti (A)]]*Tabulka2[[#This Row],[Hodnota hrozby (A)]]</f>
        <v>36</v>
      </c>
      <c r="W164" s="70">
        <f>Tabulka2[[#This Row],[Hodnota dopadu - důvěrnost (A)]]*Tabulka2[[#This Row],[Hodnota zranitelnosti (A)]]*Tabulka2[[#This Row],[Hodnota hrozby (A)]]</f>
        <v>36</v>
      </c>
      <c r="X164" s="70">
        <f>Tabulka2[[#This Row],[Hodnota dopadu - integrita (A)]]*Tabulka2[[#This Row],[Hodnota zranitelnosti (A)]]*Tabulka2[[#This Row],[Hodnota hrozby (A)]]</f>
        <v>36</v>
      </c>
      <c r="Y164" s="71" t="s">
        <v>560</v>
      </c>
      <c r="Z164" s="76" t="s">
        <v>595</v>
      </c>
      <c r="AA164" s="77"/>
      <c r="AB164" s="72">
        <f>'Katalog podpůrných aktiv'!$G$3</f>
        <v>3</v>
      </c>
      <c r="AC164" s="72">
        <f>'Katalog podpůrných aktiv'!$I$3</f>
        <v>3</v>
      </c>
      <c r="AD164" s="72">
        <f>'Katalog podpůrných aktiv'!$J$3</f>
        <v>3</v>
      </c>
      <c r="AE164" s="83">
        <v>4</v>
      </c>
      <c r="AF164" s="72">
        <v>2</v>
      </c>
      <c r="AG164" s="70">
        <f>Tabulka2[[#This Row],[Hodnota dopadu - dostupnost (B)]]*Tabulka2[[#This Row],[Hodnota zranitelnosti (B)]]*Tabulka2[[#This Row],[Hodnota hrozby (B)]]</f>
        <v>24</v>
      </c>
      <c r="AH164" s="70">
        <f>Tabulka2[[#This Row],[Hodnota dopadu - důvěrnost (B)]]*Tabulka2[[#This Row],[Hodnota zranitelnosti (B)]]*Tabulka2[[#This Row],[Hodnota hrozby (B)]]</f>
        <v>24</v>
      </c>
      <c r="AI164" s="70">
        <f>Tabulka2[[#This Row],[Hodnota dopadu - integrita (B)]]*Tabulka2[[#This Row],[Hodnota zranitelnosti (B)]]*Tabulka2[[#This Row],[Hodnota hrozby (B)]]</f>
        <v>24</v>
      </c>
      <c r="AJ164" s="76" t="s">
        <v>559</v>
      </c>
      <c r="AK164" s="76" t="s">
        <v>563</v>
      </c>
    </row>
    <row r="165" spans="1:37" ht="60" x14ac:dyDescent="0.25">
      <c r="A165" s="70" t="s">
        <v>506</v>
      </c>
      <c r="B165" s="71" t="s">
        <v>557</v>
      </c>
      <c r="C165" s="72">
        <f>'Katalog podpůrných aktiv'!$G$3</f>
        <v>3</v>
      </c>
      <c r="D165" s="72">
        <f>'Katalog podpůrných aktiv'!$I$3</f>
        <v>3</v>
      </c>
      <c r="E165" s="72">
        <f>'Katalog podpůrných aktiv'!$J$3</f>
        <v>3</v>
      </c>
      <c r="F165" s="71" t="s">
        <v>339</v>
      </c>
      <c r="G165" s="79">
        <v>4</v>
      </c>
      <c r="H165" s="81" t="s">
        <v>356</v>
      </c>
      <c r="I165" s="79">
        <v>4</v>
      </c>
      <c r="J165" s="82">
        <f>Tabulka2[[#This Row],[Hodnota dopadu - dostupnost]]*Tabulka2[[#This Row],[Hodnota zranitelnosti]]*Tabulka2[[#This Row],[Hodnota hrozby]]</f>
        <v>48</v>
      </c>
      <c r="K165" s="82">
        <f>Tabulka2[[#This Row],[Hodnota dopadu - důvěrnost]]*Tabulka2[[#This Row],[Hodnota zranitelnosti]]*Tabulka2[[#This Row],[Hodnota hrozby]]</f>
        <v>48</v>
      </c>
      <c r="L165" s="82">
        <f>Tabulka2[[#This Row],[Hodnota dopadu - integrita]]*Tabulka2[[#This Row],[Hodnota zranitelnosti]]*Tabulka2[[#This Row],[Hodnota hrozby]]</f>
        <v>48</v>
      </c>
      <c r="M165" s="71" t="s">
        <v>560</v>
      </c>
      <c r="N165" s="71" t="s">
        <v>563</v>
      </c>
      <c r="O165" s="71" t="s">
        <v>580</v>
      </c>
      <c r="P165" s="74"/>
      <c r="Q165" s="72">
        <f>'Katalog podpůrných aktiv'!$G$3</f>
        <v>3</v>
      </c>
      <c r="R165" s="72">
        <f>'Katalog podpůrných aktiv'!$I$3</f>
        <v>3</v>
      </c>
      <c r="S165" s="72">
        <f>'Katalog podpůrných aktiv'!$J$3</f>
        <v>3</v>
      </c>
      <c r="T165" s="75">
        <v>3</v>
      </c>
      <c r="U165" s="79">
        <v>4</v>
      </c>
      <c r="V165" s="70">
        <f>Tabulka2[[#This Row],[Hodnota dopadu - dostupnost (A)]]*Tabulka2[[#This Row],[Hodnota zranitelnosti (A)]]*Tabulka2[[#This Row],[Hodnota hrozby (A)]]</f>
        <v>36</v>
      </c>
      <c r="W165" s="70">
        <f>Tabulka2[[#This Row],[Hodnota dopadu - důvěrnost (A)]]*Tabulka2[[#This Row],[Hodnota zranitelnosti (A)]]*Tabulka2[[#This Row],[Hodnota hrozby (A)]]</f>
        <v>36</v>
      </c>
      <c r="X165" s="70">
        <f>Tabulka2[[#This Row],[Hodnota dopadu - integrita (A)]]*Tabulka2[[#This Row],[Hodnota zranitelnosti (A)]]*Tabulka2[[#This Row],[Hodnota hrozby (A)]]</f>
        <v>36</v>
      </c>
      <c r="Y165" s="76" t="s">
        <v>560</v>
      </c>
      <c r="Z165" s="76" t="s">
        <v>595</v>
      </c>
      <c r="AA165" s="77"/>
      <c r="AB165" s="72">
        <f>'Katalog podpůrných aktiv'!$G$3</f>
        <v>3</v>
      </c>
      <c r="AC165" s="72">
        <f>'Katalog podpůrných aktiv'!$I$3</f>
        <v>3</v>
      </c>
      <c r="AD165" s="72">
        <f>'Katalog podpůrných aktiv'!$J$3</f>
        <v>3</v>
      </c>
      <c r="AE165" s="83">
        <v>4</v>
      </c>
      <c r="AF165" s="72">
        <v>2</v>
      </c>
      <c r="AG165" s="70">
        <f>Tabulka2[[#This Row],[Hodnota dopadu - dostupnost (B)]]*Tabulka2[[#This Row],[Hodnota zranitelnosti (B)]]*Tabulka2[[#This Row],[Hodnota hrozby (B)]]</f>
        <v>24</v>
      </c>
      <c r="AH165" s="70">
        <f>Tabulka2[[#This Row],[Hodnota dopadu - důvěrnost (B)]]*Tabulka2[[#This Row],[Hodnota zranitelnosti (B)]]*Tabulka2[[#This Row],[Hodnota hrozby (B)]]</f>
        <v>24</v>
      </c>
      <c r="AI165" s="70">
        <f>Tabulka2[[#This Row],[Hodnota dopadu - integrita (B)]]*Tabulka2[[#This Row],[Hodnota zranitelnosti (B)]]*Tabulka2[[#This Row],[Hodnota hrozby (B)]]</f>
        <v>24</v>
      </c>
      <c r="AJ165" s="76" t="s">
        <v>559</v>
      </c>
      <c r="AK165" s="76" t="s">
        <v>563</v>
      </c>
    </row>
    <row r="166" spans="1:37" ht="60" x14ac:dyDescent="0.25">
      <c r="A166" s="70" t="s">
        <v>507</v>
      </c>
      <c r="B166" s="71" t="s">
        <v>557</v>
      </c>
      <c r="C166" s="72">
        <f>'Katalog podpůrných aktiv'!$G$3</f>
        <v>3</v>
      </c>
      <c r="D166" s="72">
        <f>'Katalog podpůrných aktiv'!$I$3</f>
        <v>3</v>
      </c>
      <c r="E166" s="72" t="s">
        <v>235</v>
      </c>
      <c r="F166" s="71" t="s">
        <v>339</v>
      </c>
      <c r="G166" s="79">
        <v>4</v>
      </c>
      <c r="H166" s="78" t="s">
        <v>398</v>
      </c>
      <c r="I166" s="79">
        <v>4</v>
      </c>
      <c r="J166" s="82">
        <f>Tabulka2[[#This Row],[Hodnota dopadu - dostupnost]]*Tabulka2[[#This Row],[Hodnota zranitelnosti]]*Tabulka2[[#This Row],[Hodnota hrozby]]</f>
        <v>48</v>
      </c>
      <c r="K166" s="82">
        <f>Tabulka2[[#This Row],[Hodnota dopadu - důvěrnost]]*Tabulka2[[#This Row],[Hodnota zranitelnosti]]*Tabulka2[[#This Row],[Hodnota hrozby]]</f>
        <v>48</v>
      </c>
      <c r="L166" s="70" t="s">
        <v>235</v>
      </c>
      <c r="M166" s="71" t="s">
        <v>560</v>
      </c>
      <c r="N166" s="71" t="s">
        <v>563</v>
      </c>
      <c r="O166" s="71" t="s">
        <v>581</v>
      </c>
      <c r="P166" s="74"/>
      <c r="Q166" s="72">
        <f>'Katalog podpůrných aktiv'!$G$3</f>
        <v>3</v>
      </c>
      <c r="R166" s="72">
        <f>'Katalog podpůrných aktiv'!$I$3</f>
        <v>3</v>
      </c>
      <c r="S166" s="72" t="s">
        <v>235</v>
      </c>
      <c r="T166" s="75">
        <v>3</v>
      </c>
      <c r="U166" s="79">
        <v>4</v>
      </c>
      <c r="V166" s="70">
        <f>Tabulka2[[#This Row],[Hodnota dopadu - dostupnost (A)]]*Tabulka2[[#This Row],[Hodnota zranitelnosti (A)]]*Tabulka2[[#This Row],[Hodnota hrozby (A)]]</f>
        <v>36</v>
      </c>
      <c r="W166" s="70">
        <f>Tabulka2[[#This Row],[Hodnota dopadu - důvěrnost (A)]]*Tabulka2[[#This Row],[Hodnota zranitelnosti (A)]]*Tabulka2[[#This Row],[Hodnota hrozby (A)]]</f>
        <v>36</v>
      </c>
      <c r="X166" s="70" t="s">
        <v>235</v>
      </c>
      <c r="Y166" s="76" t="s">
        <v>560</v>
      </c>
      <c r="Z166" s="76" t="s">
        <v>595</v>
      </c>
      <c r="AA166" s="77"/>
      <c r="AB166" s="72">
        <f>'Katalog podpůrných aktiv'!$G$3</f>
        <v>3</v>
      </c>
      <c r="AC166" s="72">
        <f>'Katalog podpůrných aktiv'!$I$3</f>
        <v>3</v>
      </c>
      <c r="AD166" s="72" t="s">
        <v>235</v>
      </c>
      <c r="AE166" s="83">
        <v>4</v>
      </c>
      <c r="AF166" s="72">
        <v>2</v>
      </c>
      <c r="AG166" s="70">
        <f>Tabulka2[[#This Row],[Hodnota dopadu - dostupnost (B)]]*Tabulka2[[#This Row],[Hodnota zranitelnosti (B)]]*Tabulka2[[#This Row],[Hodnota hrozby (B)]]</f>
        <v>24</v>
      </c>
      <c r="AH166" s="70">
        <f>Tabulka2[[#This Row],[Hodnota dopadu - důvěrnost (B)]]*Tabulka2[[#This Row],[Hodnota zranitelnosti (B)]]*Tabulka2[[#This Row],[Hodnota hrozby (B)]]</f>
        <v>24</v>
      </c>
      <c r="AI166" s="70" t="s">
        <v>235</v>
      </c>
      <c r="AJ166" s="76" t="s">
        <v>559</v>
      </c>
      <c r="AK166" s="76" t="s">
        <v>563</v>
      </c>
    </row>
    <row r="167" spans="1:37" ht="45" x14ac:dyDescent="0.25">
      <c r="A167" s="70" t="s">
        <v>508</v>
      </c>
      <c r="B167" s="71" t="s">
        <v>557</v>
      </c>
      <c r="C167" s="72">
        <f>'Katalog podpůrných aktiv'!$G$3</f>
        <v>3</v>
      </c>
      <c r="D167" s="72">
        <f>'Katalog podpůrných aktiv'!$I$3</f>
        <v>3</v>
      </c>
      <c r="E167" s="72">
        <f>'Katalog podpůrných aktiv'!$J$3</f>
        <v>3</v>
      </c>
      <c r="F167" s="71" t="s">
        <v>339</v>
      </c>
      <c r="G167" s="79">
        <v>4</v>
      </c>
      <c r="H167" s="73" t="s">
        <v>349</v>
      </c>
      <c r="I167" s="72">
        <v>2</v>
      </c>
      <c r="J167" s="70">
        <f>Tabulka2[[#This Row],[Hodnota dopadu - dostupnost]]*Tabulka2[[#This Row],[Hodnota zranitelnosti]]*Tabulka2[[#This Row],[Hodnota hrozby]]</f>
        <v>24</v>
      </c>
      <c r="K167" s="70">
        <f>Tabulka2[[#This Row],[Hodnota dopadu - důvěrnost]]*Tabulka2[[#This Row],[Hodnota zranitelnosti]]*Tabulka2[[#This Row],[Hodnota hrozby]]</f>
        <v>24</v>
      </c>
      <c r="L167" s="70">
        <f>Tabulka2[[#This Row],[Hodnota dopadu - integrita]]*Tabulka2[[#This Row],[Hodnota zranitelnosti]]*Tabulka2[[#This Row],[Hodnota hrozby]]</f>
        <v>24</v>
      </c>
      <c r="M167" s="71" t="s">
        <v>559</v>
      </c>
      <c r="N167" s="76" t="s">
        <v>563</v>
      </c>
      <c r="O167" s="76" t="s">
        <v>563</v>
      </c>
      <c r="P167" s="74"/>
      <c r="Q167" s="72">
        <f>'Katalog podpůrných aktiv'!$G$3</f>
        <v>3</v>
      </c>
      <c r="R167" s="72">
        <f>'Katalog podpůrných aktiv'!$I$3</f>
        <v>3</v>
      </c>
      <c r="S167" s="72">
        <f>'Katalog podpůrných aktiv'!$J$3</f>
        <v>3</v>
      </c>
      <c r="T167" s="83">
        <v>4</v>
      </c>
      <c r="U167" s="72">
        <v>2</v>
      </c>
      <c r="V167" s="70">
        <f>Tabulka2[[#This Row],[Hodnota dopadu - dostupnost (A)]]*Tabulka2[[#This Row],[Hodnota zranitelnosti (A)]]*Tabulka2[[#This Row],[Hodnota hrozby (A)]]</f>
        <v>24</v>
      </c>
      <c r="W167" s="70">
        <f>Tabulka2[[#This Row],[Hodnota dopadu - důvěrnost (A)]]*Tabulka2[[#This Row],[Hodnota zranitelnosti (A)]]*Tabulka2[[#This Row],[Hodnota hrozby (A)]]</f>
        <v>24</v>
      </c>
      <c r="X167" s="70">
        <f>Tabulka2[[#This Row],[Hodnota dopadu - integrita (A)]]*Tabulka2[[#This Row],[Hodnota zranitelnosti (A)]]*Tabulka2[[#This Row],[Hodnota hrozby (A)]]</f>
        <v>24</v>
      </c>
      <c r="Y167" s="76" t="s">
        <v>559</v>
      </c>
      <c r="Z167" s="76" t="s">
        <v>563</v>
      </c>
      <c r="AA167" s="77"/>
      <c r="AB167" s="72">
        <f>'Katalog podpůrných aktiv'!$G$3</f>
        <v>3</v>
      </c>
      <c r="AC167" s="72">
        <f>'Katalog podpůrných aktiv'!$I$3</f>
        <v>3</v>
      </c>
      <c r="AD167" s="72">
        <f>'Katalog podpůrných aktiv'!$J$3</f>
        <v>3</v>
      </c>
      <c r="AE167" s="83">
        <v>4</v>
      </c>
      <c r="AF167" s="72">
        <v>2</v>
      </c>
      <c r="AG167" s="70">
        <f>Tabulka2[[#This Row],[Hodnota dopadu - dostupnost (B)]]*Tabulka2[[#This Row],[Hodnota zranitelnosti (B)]]*Tabulka2[[#This Row],[Hodnota hrozby (B)]]</f>
        <v>24</v>
      </c>
      <c r="AH167" s="70">
        <f>Tabulka2[[#This Row],[Hodnota dopadu - důvěrnost (B)]]*Tabulka2[[#This Row],[Hodnota zranitelnosti (B)]]*Tabulka2[[#This Row],[Hodnota hrozby (B)]]</f>
        <v>24</v>
      </c>
      <c r="AI167" s="70">
        <f>Tabulka2[[#This Row],[Hodnota dopadu - integrita (B)]]*Tabulka2[[#This Row],[Hodnota zranitelnosti (B)]]*Tabulka2[[#This Row],[Hodnota hrozby (B)]]</f>
        <v>24</v>
      </c>
      <c r="AJ167" s="76" t="s">
        <v>559</v>
      </c>
      <c r="AK167" s="76" t="s">
        <v>563</v>
      </c>
    </row>
    <row r="168" spans="1:37" ht="45" x14ac:dyDescent="0.25">
      <c r="A168" s="70" t="s">
        <v>509</v>
      </c>
      <c r="B168" s="71" t="s">
        <v>557</v>
      </c>
      <c r="C168" s="72">
        <f>'Katalog podpůrných aktiv'!$G$3</f>
        <v>3</v>
      </c>
      <c r="D168" s="72">
        <f>'Katalog podpůrných aktiv'!$I$3</f>
        <v>3</v>
      </c>
      <c r="E168" s="72">
        <f>'Katalog podpůrných aktiv'!$J$3</f>
        <v>3</v>
      </c>
      <c r="F168" s="71" t="s">
        <v>339</v>
      </c>
      <c r="G168" s="79">
        <v>4</v>
      </c>
      <c r="H168" s="71" t="s">
        <v>350</v>
      </c>
      <c r="I168" s="72">
        <v>2</v>
      </c>
      <c r="J168" s="70">
        <f>Tabulka2[[#This Row],[Hodnota dopadu - dostupnost]]*Tabulka2[[#This Row],[Hodnota zranitelnosti]]*Tabulka2[[#This Row],[Hodnota hrozby]]</f>
        <v>24</v>
      </c>
      <c r="K168" s="70">
        <f>Tabulka2[[#This Row],[Hodnota dopadu - důvěrnost]]*Tabulka2[[#This Row],[Hodnota zranitelnosti]]*Tabulka2[[#This Row],[Hodnota hrozby]]</f>
        <v>24</v>
      </c>
      <c r="L168" s="70">
        <f>Tabulka2[[#This Row],[Hodnota dopadu - integrita]]*Tabulka2[[#This Row],[Hodnota zranitelnosti]]*Tabulka2[[#This Row],[Hodnota hrozby]]</f>
        <v>24</v>
      </c>
      <c r="M168" s="71" t="s">
        <v>559</v>
      </c>
      <c r="N168" s="76" t="s">
        <v>563</v>
      </c>
      <c r="O168" s="76" t="s">
        <v>563</v>
      </c>
      <c r="P168" s="74"/>
      <c r="Q168" s="72">
        <f>'Katalog podpůrných aktiv'!$G$3</f>
        <v>3</v>
      </c>
      <c r="R168" s="72">
        <f>'Katalog podpůrných aktiv'!$I$3</f>
        <v>3</v>
      </c>
      <c r="S168" s="72">
        <f>'Katalog podpůrných aktiv'!$J$3</f>
        <v>3</v>
      </c>
      <c r="T168" s="83">
        <v>4</v>
      </c>
      <c r="U168" s="72">
        <v>2</v>
      </c>
      <c r="V168" s="70">
        <f>Tabulka2[[#This Row],[Hodnota dopadu - dostupnost (A)]]*Tabulka2[[#This Row],[Hodnota zranitelnosti (A)]]*Tabulka2[[#This Row],[Hodnota hrozby (A)]]</f>
        <v>24</v>
      </c>
      <c r="W168" s="70">
        <f>Tabulka2[[#This Row],[Hodnota dopadu - důvěrnost (A)]]*Tabulka2[[#This Row],[Hodnota zranitelnosti (A)]]*Tabulka2[[#This Row],[Hodnota hrozby (A)]]</f>
        <v>24</v>
      </c>
      <c r="X168" s="70">
        <f>Tabulka2[[#This Row],[Hodnota dopadu - integrita (A)]]*Tabulka2[[#This Row],[Hodnota zranitelnosti (A)]]*Tabulka2[[#This Row],[Hodnota hrozby (A)]]</f>
        <v>24</v>
      </c>
      <c r="Y168" s="76" t="s">
        <v>559</v>
      </c>
      <c r="Z168" s="76" t="s">
        <v>563</v>
      </c>
      <c r="AA168" s="77"/>
      <c r="AB168" s="72">
        <f>'Katalog podpůrných aktiv'!$G$3</f>
        <v>3</v>
      </c>
      <c r="AC168" s="72">
        <f>'Katalog podpůrných aktiv'!$I$3</f>
        <v>3</v>
      </c>
      <c r="AD168" s="72">
        <f>'Katalog podpůrných aktiv'!$J$3</f>
        <v>3</v>
      </c>
      <c r="AE168" s="83">
        <v>4</v>
      </c>
      <c r="AF168" s="72">
        <v>2</v>
      </c>
      <c r="AG168" s="70">
        <f>Tabulka2[[#This Row],[Hodnota dopadu - dostupnost (B)]]*Tabulka2[[#This Row],[Hodnota zranitelnosti (B)]]*Tabulka2[[#This Row],[Hodnota hrozby (B)]]</f>
        <v>24</v>
      </c>
      <c r="AH168" s="70">
        <f>Tabulka2[[#This Row],[Hodnota dopadu - důvěrnost (B)]]*Tabulka2[[#This Row],[Hodnota zranitelnosti (B)]]*Tabulka2[[#This Row],[Hodnota hrozby (B)]]</f>
        <v>24</v>
      </c>
      <c r="AI168" s="70">
        <f>Tabulka2[[#This Row],[Hodnota dopadu - integrita (B)]]*Tabulka2[[#This Row],[Hodnota zranitelnosti (B)]]*Tabulka2[[#This Row],[Hodnota hrozby (B)]]</f>
        <v>24</v>
      </c>
      <c r="AJ168" s="76" t="s">
        <v>559</v>
      </c>
      <c r="AK168" s="76" t="s">
        <v>563</v>
      </c>
    </row>
    <row r="169" spans="1:37" ht="60" x14ac:dyDescent="0.25">
      <c r="A169" s="70" t="s">
        <v>510</v>
      </c>
      <c r="B169" s="71" t="s">
        <v>557</v>
      </c>
      <c r="C169" s="72">
        <f>'Katalog podpůrných aktiv'!$G$3</f>
        <v>3</v>
      </c>
      <c r="D169" s="72">
        <f>'Katalog podpůrných aktiv'!$I$3</f>
        <v>3</v>
      </c>
      <c r="E169" s="72">
        <f>'Katalog podpůrných aktiv'!$J$3</f>
        <v>3</v>
      </c>
      <c r="F169" s="71" t="s">
        <v>339</v>
      </c>
      <c r="G169" s="79">
        <v>4</v>
      </c>
      <c r="H169" s="81" t="s">
        <v>352</v>
      </c>
      <c r="I169" s="79">
        <v>4</v>
      </c>
      <c r="J169" s="82">
        <f>Tabulka2[[#This Row],[Hodnota dopadu - dostupnost]]*Tabulka2[[#This Row],[Hodnota zranitelnosti]]*Tabulka2[[#This Row],[Hodnota hrozby]]</f>
        <v>48</v>
      </c>
      <c r="K169" s="82">
        <f>Tabulka2[[#This Row],[Hodnota dopadu - důvěrnost]]*Tabulka2[[#This Row],[Hodnota zranitelnosti]]*Tabulka2[[#This Row],[Hodnota hrozby]]</f>
        <v>48</v>
      </c>
      <c r="L169" s="82">
        <f>Tabulka2[[#This Row],[Hodnota dopadu - integrita]]*Tabulka2[[#This Row],[Hodnota zranitelnosti]]*Tabulka2[[#This Row],[Hodnota hrozby]]</f>
        <v>48</v>
      </c>
      <c r="M169" s="71" t="s">
        <v>560</v>
      </c>
      <c r="N169" s="71" t="s">
        <v>563</v>
      </c>
      <c r="O169" s="71" t="s">
        <v>579</v>
      </c>
      <c r="P169" s="74"/>
      <c r="Q169" s="72">
        <f>'Katalog podpůrných aktiv'!$G$3</f>
        <v>3</v>
      </c>
      <c r="R169" s="72">
        <f>'Katalog podpůrných aktiv'!$I$3</f>
        <v>3</v>
      </c>
      <c r="S169" s="72">
        <f>'Katalog podpůrných aktiv'!$J$3</f>
        <v>3</v>
      </c>
      <c r="T169" s="75">
        <v>3</v>
      </c>
      <c r="U169" s="79">
        <v>4</v>
      </c>
      <c r="V169" s="70">
        <f>Tabulka2[[#This Row],[Hodnota dopadu - dostupnost (A)]]*Tabulka2[[#This Row],[Hodnota zranitelnosti (A)]]*Tabulka2[[#This Row],[Hodnota hrozby (A)]]</f>
        <v>36</v>
      </c>
      <c r="W169" s="70">
        <f>Tabulka2[[#This Row],[Hodnota dopadu - důvěrnost (A)]]*Tabulka2[[#This Row],[Hodnota zranitelnosti (A)]]*Tabulka2[[#This Row],[Hodnota hrozby (A)]]</f>
        <v>36</v>
      </c>
      <c r="X169" s="70">
        <f>Tabulka2[[#This Row],[Hodnota dopadu - integrita (A)]]*Tabulka2[[#This Row],[Hodnota zranitelnosti (A)]]*Tabulka2[[#This Row],[Hodnota hrozby (A)]]</f>
        <v>36</v>
      </c>
      <c r="Y169" s="71" t="s">
        <v>560</v>
      </c>
      <c r="Z169" s="71" t="s">
        <v>595</v>
      </c>
      <c r="AA169" s="77"/>
      <c r="AB169" s="72">
        <f>'Katalog podpůrných aktiv'!$G$3</f>
        <v>3</v>
      </c>
      <c r="AC169" s="72">
        <f>'Katalog podpůrných aktiv'!$I$3</f>
        <v>3</v>
      </c>
      <c r="AD169" s="72">
        <f>'Katalog podpůrných aktiv'!$J$3</f>
        <v>3</v>
      </c>
      <c r="AE169" s="83">
        <v>4</v>
      </c>
      <c r="AF169" s="72">
        <v>2</v>
      </c>
      <c r="AG169" s="70">
        <f>Tabulka2[[#This Row],[Hodnota dopadu - dostupnost (B)]]*Tabulka2[[#This Row],[Hodnota zranitelnosti (B)]]*Tabulka2[[#This Row],[Hodnota hrozby (B)]]</f>
        <v>24</v>
      </c>
      <c r="AH169" s="70">
        <f>Tabulka2[[#This Row],[Hodnota dopadu - důvěrnost (B)]]*Tabulka2[[#This Row],[Hodnota zranitelnosti (B)]]*Tabulka2[[#This Row],[Hodnota hrozby (B)]]</f>
        <v>24</v>
      </c>
      <c r="AI169" s="70">
        <f>Tabulka2[[#This Row],[Hodnota dopadu - integrita (B)]]*Tabulka2[[#This Row],[Hodnota zranitelnosti (B)]]*Tabulka2[[#This Row],[Hodnota hrozby (B)]]</f>
        <v>24</v>
      </c>
      <c r="AJ169" s="76" t="s">
        <v>559</v>
      </c>
      <c r="AK169" s="71" t="s">
        <v>563</v>
      </c>
    </row>
    <row r="170" spans="1:37" ht="60" x14ac:dyDescent="0.25">
      <c r="A170" s="70" t="s">
        <v>511</v>
      </c>
      <c r="B170" s="71" t="s">
        <v>557</v>
      </c>
      <c r="C170" s="72">
        <f>'Katalog podpůrných aktiv'!$G$3</f>
        <v>3</v>
      </c>
      <c r="D170" s="72">
        <f>'Katalog podpůrných aktiv'!$I$3</f>
        <v>3</v>
      </c>
      <c r="E170" s="72">
        <f>'Katalog podpůrných aktiv'!$J$3</f>
        <v>3</v>
      </c>
      <c r="F170" s="71" t="s">
        <v>339</v>
      </c>
      <c r="G170" s="79">
        <v>4</v>
      </c>
      <c r="H170" s="78" t="s">
        <v>347</v>
      </c>
      <c r="I170" s="79">
        <v>4</v>
      </c>
      <c r="J170" s="82">
        <f>Tabulka2[[#This Row],[Hodnota dopadu - dostupnost]]*Tabulka2[[#This Row],[Hodnota zranitelnosti]]*Tabulka2[[#This Row],[Hodnota hrozby]]</f>
        <v>48</v>
      </c>
      <c r="K170" s="82">
        <f>Tabulka2[[#This Row],[Hodnota dopadu - důvěrnost]]*Tabulka2[[#This Row],[Hodnota zranitelnosti]]*Tabulka2[[#This Row],[Hodnota hrozby]]</f>
        <v>48</v>
      </c>
      <c r="L170" s="82">
        <f>Tabulka2[[#This Row],[Hodnota dopadu - integrita]]*Tabulka2[[#This Row],[Hodnota zranitelnosti]]*Tabulka2[[#This Row],[Hodnota hrozby]]</f>
        <v>48</v>
      </c>
      <c r="M170" s="71" t="s">
        <v>560</v>
      </c>
      <c r="N170" s="71" t="s">
        <v>563</v>
      </c>
      <c r="O170" s="71" t="s">
        <v>581</v>
      </c>
      <c r="P170" s="74"/>
      <c r="Q170" s="72">
        <f>'Katalog podpůrných aktiv'!$G$3</f>
        <v>3</v>
      </c>
      <c r="R170" s="72">
        <f>'Katalog podpůrných aktiv'!$I$3</f>
        <v>3</v>
      </c>
      <c r="S170" s="72">
        <f>'Katalog podpůrných aktiv'!$J$3</f>
        <v>3</v>
      </c>
      <c r="T170" s="75">
        <v>3</v>
      </c>
      <c r="U170" s="79">
        <v>4</v>
      </c>
      <c r="V170" s="70">
        <f>Tabulka2[[#This Row],[Hodnota dopadu - dostupnost (A)]]*Tabulka2[[#This Row],[Hodnota zranitelnosti (A)]]*Tabulka2[[#This Row],[Hodnota hrozby (A)]]</f>
        <v>36</v>
      </c>
      <c r="W170" s="70">
        <f>Tabulka2[[#This Row],[Hodnota dopadu - důvěrnost (A)]]*Tabulka2[[#This Row],[Hodnota zranitelnosti (A)]]*Tabulka2[[#This Row],[Hodnota hrozby (A)]]</f>
        <v>36</v>
      </c>
      <c r="X170" s="70">
        <f>Tabulka2[[#This Row],[Hodnota dopadu - integrita (A)]]*Tabulka2[[#This Row],[Hodnota zranitelnosti (A)]]*Tabulka2[[#This Row],[Hodnota hrozby (A)]]</f>
        <v>36</v>
      </c>
      <c r="Y170" s="76" t="s">
        <v>560</v>
      </c>
      <c r="Z170" s="76" t="s">
        <v>595</v>
      </c>
      <c r="AA170" s="77"/>
      <c r="AB170" s="72">
        <f>'Katalog podpůrných aktiv'!$G$3</f>
        <v>3</v>
      </c>
      <c r="AC170" s="72">
        <f>'Katalog podpůrných aktiv'!$I$3</f>
        <v>3</v>
      </c>
      <c r="AD170" s="72">
        <f>'Katalog podpůrných aktiv'!$J$3</f>
        <v>3</v>
      </c>
      <c r="AE170" s="83">
        <v>4</v>
      </c>
      <c r="AF170" s="72">
        <v>2</v>
      </c>
      <c r="AG170" s="70">
        <f>Tabulka2[[#This Row],[Hodnota dopadu - dostupnost (B)]]*Tabulka2[[#This Row],[Hodnota zranitelnosti (B)]]*Tabulka2[[#This Row],[Hodnota hrozby (B)]]</f>
        <v>24</v>
      </c>
      <c r="AH170" s="70">
        <f>Tabulka2[[#This Row],[Hodnota dopadu - důvěrnost (B)]]*Tabulka2[[#This Row],[Hodnota zranitelnosti (B)]]*Tabulka2[[#This Row],[Hodnota hrozby (B)]]</f>
        <v>24</v>
      </c>
      <c r="AI170" s="70">
        <f>Tabulka2[[#This Row],[Hodnota dopadu - integrita (B)]]*Tabulka2[[#This Row],[Hodnota zranitelnosti (B)]]*Tabulka2[[#This Row],[Hodnota hrozby (B)]]</f>
        <v>24</v>
      </c>
      <c r="AJ170" s="76" t="s">
        <v>559</v>
      </c>
      <c r="AK170" s="76" t="s">
        <v>563</v>
      </c>
    </row>
    <row r="171" spans="1:37" ht="60" x14ac:dyDescent="0.25">
      <c r="A171" s="70" t="s">
        <v>512</v>
      </c>
      <c r="B171" s="71" t="s">
        <v>557</v>
      </c>
      <c r="C171" s="72" t="s">
        <v>235</v>
      </c>
      <c r="D171" s="72">
        <f>'Katalog podpůrných aktiv'!$I$3</f>
        <v>3</v>
      </c>
      <c r="E171" s="72" t="s">
        <v>235</v>
      </c>
      <c r="F171" s="71" t="s">
        <v>339</v>
      </c>
      <c r="G171" s="79">
        <v>4</v>
      </c>
      <c r="H171" s="81" t="s">
        <v>399</v>
      </c>
      <c r="I171" s="79">
        <v>4</v>
      </c>
      <c r="J171" s="70" t="s">
        <v>235</v>
      </c>
      <c r="K171" s="82">
        <f>Tabulka2[[#This Row],[Hodnota dopadu - důvěrnost]]*Tabulka2[[#This Row],[Hodnota zranitelnosti]]*Tabulka2[[#This Row],[Hodnota hrozby]]</f>
        <v>48</v>
      </c>
      <c r="L171" s="70" t="s">
        <v>235</v>
      </c>
      <c r="M171" s="71" t="s">
        <v>560</v>
      </c>
      <c r="N171" s="71" t="s">
        <v>563</v>
      </c>
      <c r="O171" s="71" t="s">
        <v>582</v>
      </c>
      <c r="P171" s="74"/>
      <c r="Q171" s="72" t="s">
        <v>235</v>
      </c>
      <c r="R171" s="72">
        <f>'Katalog podpůrných aktiv'!$I$3</f>
        <v>3</v>
      </c>
      <c r="S171" s="72" t="s">
        <v>235</v>
      </c>
      <c r="T171" s="75">
        <v>3</v>
      </c>
      <c r="U171" s="79">
        <v>4</v>
      </c>
      <c r="V171" s="70" t="s">
        <v>235</v>
      </c>
      <c r="W171" s="70">
        <f>Tabulka2[[#This Row],[Hodnota dopadu - důvěrnost (A)]]*Tabulka2[[#This Row],[Hodnota zranitelnosti (A)]]*Tabulka2[[#This Row],[Hodnota hrozby (A)]]</f>
        <v>36</v>
      </c>
      <c r="X171" s="70" t="s">
        <v>235</v>
      </c>
      <c r="Y171" s="76" t="s">
        <v>560</v>
      </c>
      <c r="Z171" s="76" t="s">
        <v>595</v>
      </c>
      <c r="AA171" s="77"/>
      <c r="AB171" s="72" t="s">
        <v>235</v>
      </c>
      <c r="AC171" s="72">
        <f>'Katalog podpůrných aktiv'!$I$3</f>
        <v>3</v>
      </c>
      <c r="AD171" s="72" t="s">
        <v>235</v>
      </c>
      <c r="AE171" s="83">
        <v>4</v>
      </c>
      <c r="AF171" s="72">
        <v>2</v>
      </c>
      <c r="AG171" s="70" t="s">
        <v>235</v>
      </c>
      <c r="AH171" s="70">
        <f>Tabulka2[[#This Row],[Hodnota dopadu - důvěrnost (B)]]*Tabulka2[[#This Row],[Hodnota zranitelnosti (B)]]*Tabulka2[[#This Row],[Hodnota hrozby (B)]]</f>
        <v>24</v>
      </c>
      <c r="AI171" s="70" t="s">
        <v>235</v>
      </c>
      <c r="AJ171" s="76" t="s">
        <v>559</v>
      </c>
      <c r="AK171" s="76" t="s">
        <v>563</v>
      </c>
    </row>
    <row r="172" spans="1:37" ht="60" x14ac:dyDescent="0.25">
      <c r="A172" s="70" t="s">
        <v>513</v>
      </c>
      <c r="B172" s="71" t="s">
        <v>557</v>
      </c>
      <c r="C172" s="72" t="s">
        <v>235</v>
      </c>
      <c r="D172" s="72">
        <f>'Katalog podpůrných aktiv'!$I$3</f>
        <v>3</v>
      </c>
      <c r="E172" s="72">
        <f>'Katalog podpůrných aktiv'!$J$3</f>
        <v>3</v>
      </c>
      <c r="F172" s="71" t="s">
        <v>339</v>
      </c>
      <c r="G172" s="79">
        <v>4</v>
      </c>
      <c r="H172" s="78" t="s">
        <v>357</v>
      </c>
      <c r="I172" s="79">
        <v>4</v>
      </c>
      <c r="J172" s="70" t="s">
        <v>235</v>
      </c>
      <c r="K172" s="82">
        <f>Tabulka2[[#This Row],[Hodnota dopadu - důvěrnost]]*Tabulka2[[#This Row],[Hodnota zranitelnosti]]*Tabulka2[[#This Row],[Hodnota hrozby]]</f>
        <v>48</v>
      </c>
      <c r="L172" s="82">
        <f>Tabulka2[[#This Row],[Hodnota dopadu - integrita]]*Tabulka2[[#This Row],[Hodnota zranitelnosti]]*Tabulka2[[#This Row],[Hodnota hrozby]]</f>
        <v>48</v>
      </c>
      <c r="M172" s="71" t="s">
        <v>560</v>
      </c>
      <c r="N172" s="71" t="s">
        <v>563</v>
      </c>
      <c r="O172" s="71" t="s">
        <v>581</v>
      </c>
      <c r="P172" s="74"/>
      <c r="Q172" s="72" t="s">
        <v>235</v>
      </c>
      <c r="R172" s="72">
        <f>'Katalog podpůrných aktiv'!$I$3</f>
        <v>3</v>
      </c>
      <c r="S172" s="72">
        <f>'Katalog podpůrných aktiv'!$J$3</f>
        <v>3</v>
      </c>
      <c r="T172" s="75">
        <v>3</v>
      </c>
      <c r="U172" s="79">
        <v>4</v>
      </c>
      <c r="V172" s="70" t="s">
        <v>235</v>
      </c>
      <c r="W172" s="70">
        <f>Tabulka2[[#This Row],[Hodnota dopadu - důvěrnost (A)]]*Tabulka2[[#This Row],[Hodnota zranitelnosti (A)]]*Tabulka2[[#This Row],[Hodnota hrozby (A)]]</f>
        <v>36</v>
      </c>
      <c r="X172" s="70">
        <f>Tabulka2[[#This Row],[Hodnota dopadu - integrita (A)]]*Tabulka2[[#This Row],[Hodnota zranitelnosti (A)]]*Tabulka2[[#This Row],[Hodnota hrozby (A)]]</f>
        <v>36</v>
      </c>
      <c r="Y172" s="76" t="s">
        <v>560</v>
      </c>
      <c r="Z172" s="76" t="s">
        <v>595</v>
      </c>
      <c r="AA172" s="77"/>
      <c r="AB172" s="72" t="s">
        <v>235</v>
      </c>
      <c r="AC172" s="72">
        <f>'Katalog podpůrných aktiv'!$I$3</f>
        <v>3</v>
      </c>
      <c r="AD172" s="72">
        <f>'Katalog podpůrných aktiv'!$J$3</f>
        <v>3</v>
      </c>
      <c r="AE172" s="83">
        <v>4</v>
      </c>
      <c r="AF172" s="72">
        <v>2</v>
      </c>
      <c r="AG172" s="70" t="s">
        <v>235</v>
      </c>
      <c r="AH172" s="70">
        <f>Tabulka2[[#This Row],[Hodnota dopadu - důvěrnost (B)]]*Tabulka2[[#This Row],[Hodnota zranitelnosti (B)]]*Tabulka2[[#This Row],[Hodnota hrozby (B)]]</f>
        <v>24</v>
      </c>
      <c r="AI172" s="70">
        <f>Tabulka2[[#This Row],[Hodnota dopadu - integrita (B)]]*Tabulka2[[#This Row],[Hodnota zranitelnosti (B)]]*Tabulka2[[#This Row],[Hodnota hrozby (B)]]</f>
        <v>24</v>
      </c>
      <c r="AJ172" s="76" t="s">
        <v>559</v>
      </c>
      <c r="AK172" s="76" t="s">
        <v>563</v>
      </c>
    </row>
    <row r="173" spans="1:37" ht="60" x14ac:dyDescent="0.25">
      <c r="A173" s="70" t="s">
        <v>514</v>
      </c>
      <c r="B173" s="71" t="s">
        <v>557</v>
      </c>
      <c r="C173" s="72">
        <f>'Katalog podpůrných aktiv'!$G$3</f>
        <v>3</v>
      </c>
      <c r="D173" s="72">
        <f>'Katalog podpůrných aktiv'!$I$3</f>
        <v>3</v>
      </c>
      <c r="E173" s="72">
        <f>'Katalog podpůrných aktiv'!$J$3</f>
        <v>3</v>
      </c>
      <c r="F173" s="71" t="s">
        <v>337</v>
      </c>
      <c r="G173" s="72">
        <v>3</v>
      </c>
      <c r="H173" s="73" t="s">
        <v>355</v>
      </c>
      <c r="I173" s="72">
        <v>2</v>
      </c>
      <c r="J173" s="70">
        <f>Tabulka2[[#This Row],[Hodnota dopadu - dostupnost]]*Tabulka2[[#This Row],[Hodnota zranitelnosti]]*Tabulka2[[#This Row],[Hodnota hrozby]]</f>
        <v>18</v>
      </c>
      <c r="K173" s="70">
        <f>Tabulka2[[#This Row],[Hodnota dopadu - důvěrnost]]*Tabulka2[[#This Row],[Hodnota zranitelnosti]]*Tabulka2[[#This Row],[Hodnota hrozby]]</f>
        <v>18</v>
      </c>
      <c r="L173" s="70">
        <f>Tabulka2[[#This Row],[Hodnota dopadu - integrita]]*Tabulka2[[#This Row],[Hodnota zranitelnosti]]*Tabulka2[[#This Row],[Hodnota hrozby]]</f>
        <v>18</v>
      </c>
      <c r="M173" s="71" t="s">
        <v>559</v>
      </c>
      <c r="N173" s="71" t="s">
        <v>563</v>
      </c>
      <c r="O173" s="71" t="s">
        <v>563</v>
      </c>
      <c r="P173" s="74"/>
      <c r="Q173" s="72">
        <f>'Katalog podpůrných aktiv'!$G$3</f>
        <v>3</v>
      </c>
      <c r="R173" s="72">
        <f>'Katalog podpůrných aktiv'!$I$3</f>
        <v>3</v>
      </c>
      <c r="S173" s="72">
        <f>'Katalog podpůrných aktiv'!$J$3</f>
        <v>3</v>
      </c>
      <c r="T173" s="75">
        <v>3</v>
      </c>
      <c r="U173" s="72">
        <v>2</v>
      </c>
      <c r="V173" s="70">
        <f>Tabulka2[[#This Row],[Hodnota dopadu - dostupnost (A)]]*Tabulka2[[#This Row],[Hodnota zranitelnosti (A)]]*Tabulka2[[#This Row],[Hodnota hrozby (A)]]</f>
        <v>18</v>
      </c>
      <c r="W173" s="70">
        <f>Tabulka2[[#This Row],[Hodnota dopadu - důvěrnost (A)]]*Tabulka2[[#This Row],[Hodnota zranitelnosti (A)]]*Tabulka2[[#This Row],[Hodnota hrozby (A)]]</f>
        <v>18</v>
      </c>
      <c r="X173" s="70">
        <f>Tabulka2[[#This Row],[Hodnota dopadu - integrita (A)]]*Tabulka2[[#This Row],[Hodnota zranitelnosti (A)]]*Tabulka2[[#This Row],[Hodnota hrozby (A)]]</f>
        <v>18</v>
      </c>
      <c r="Y173" s="76" t="s">
        <v>559</v>
      </c>
      <c r="Z173" s="76" t="s">
        <v>563</v>
      </c>
      <c r="AA173" s="77"/>
      <c r="AB173" s="72">
        <f>'Katalog podpůrných aktiv'!$G$3</f>
        <v>3</v>
      </c>
      <c r="AC173" s="72">
        <f>'Katalog podpůrných aktiv'!$I$3</f>
        <v>3</v>
      </c>
      <c r="AD173" s="72">
        <f>'Katalog podpůrných aktiv'!$J$3</f>
        <v>3</v>
      </c>
      <c r="AE173" s="75">
        <v>3</v>
      </c>
      <c r="AF173" s="72">
        <v>2</v>
      </c>
      <c r="AG173" s="70">
        <f>Tabulka2[[#This Row],[Hodnota dopadu - dostupnost (B)]]*Tabulka2[[#This Row],[Hodnota zranitelnosti (B)]]*Tabulka2[[#This Row],[Hodnota hrozby (B)]]</f>
        <v>18</v>
      </c>
      <c r="AH173" s="70">
        <f>Tabulka2[[#This Row],[Hodnota dopadu - důvěrnost (B)]]*Tabulka2[[#This Row],[Hodnota zranitelnosti (B)]]*Tabulka2[[#This Row],[Hodnota hrozby (B)]]</f>
        <v>18</v>
      </c>
      <c r="AI173" s="70">
        <f>Tabulka2[[#This Row],[Hodnota dopadu - integrita (B)]]*Tabulka2[[#This Row],[Hodnota zranitelnosti (B)]]*Tabulka2[[#This Row],[Hodnota hrozby (B)]]</f>
        <v>18</v>
      </c>
      <c r="AJ173" s="76" t="s">
        <v>559</v>
      </c>
      <c r="AK173" s="76" t="s">
        <v>563</v>
      </c>
    </row>
    <row r="174" spans="1:37" ht="45" x14ac:dyDescent="0.25">
      <c r="A174" s="70" t="s">
        <v>515</v>
      </c>
      <c r="B174" s="71" t="s">
        <v>557</v>
      </c>
      <c r="C174" s="72" t="s">
        <v>235</v>
      </c>
      <c r="D174" s="72">
        <f>'Katalog podpůrných aktiv'!$I$3</f>
        <v>3</v>
      </c>
      <c r="E174" s="72">
        <f>'Katalog podpůrných aktiv'!$J$3</f>
        <v>3</v>
      </c>
      <c r="F174" s="71" t="s">
        <v>337</v>
      </c>
      <c r="G174" s="72">
        <v>3</v>
      </c>
      <c r="H174" s="71" t="s">
        <v>353</v>
      </c>
      <c r="I174" s="72">
        <v>2</v>
      </c>
      <c r="J174" s="70" t="s">
        <v>235</v>
      </c>
      <c r="K174" s="70">
        <f>Tabulka2[[#This Row],[Hodnota dopadu - důvěrnost]]*Tabulka2[[#This Row],[Hodnota zranitelnosti]]*Tabulka2[[#This Row],[Hodnota hrozby]]</f>
        <v>18</v>
      </c>
      <c r="L174" s="70">
        <f>Tabulka2[[#This Row],[Hodnota dopadu - integrita]]*Tabulka2[[#This Row],[Hodnota zranitelnosti]]*Tabulka2[[#This Row],[Hodnota hrozby]]</f>
        <v>18</v>
      </c>
      <c r="M174" s="71" t="s">
        <v>559</v>
      </c>
      <c r="N174" s="71" t="s">
        <v>563</v>
      </c>
      <c r="O174" s="71" t="s">
        <v>563</v>
      </c>
      <c r="P174" s="74"/>
      <c r="Q174" s="72" t="s">
        <v>235</v>
      </c>
      <c r="R174" s="72">
        <f>'Katalog podpůrných aktiv'!$I$3</f>
        <v>3</v>
      </c>
      <c r="S174" s="72">
        <f>'Katalog podpůrných aktiv'!$J$3</f>
        <v>3</v>
      </c>
      <c r="T174" s="75">
        <v>3</v>
      </c>
      <c r="U174" s="72">
        <v>2</v>
      </c>
      <c r="V174" s="70" t="s">
        <v>235</v>
      </c>
      <c r="W174" s="70">
        <f>Tabulka2[[#This Row],[Hodnota dopadu - důvěrnost (A)]]*Tabulka2[[#This Row],[Hodnota zranitelnosti (A)]]*Tabulka2[[#This Row],[Hodnota hrozby (A)]]</f>
        <v>18</v>
      </c>
      <c r="X174" s="70">
        <f>Tabulka2[[#This Row],[Hodnota dopadu - integrita (A)]]*Tabulka2[[#This Row],[Hodnota zranitelnosti (A)]]*Tabulka2[[#This Row],[Hodnota hrozby (A)]]</f>
        <v>18</v>
      </c>
      <c r="Y174" s="76" t="s">
        <v>559</v>
      </c>
      <c r="Z174" s="76" t="s">
        <v>563</v>
      </c>
      <c r="AA174" s="77"/>
      <c r="AB174" s="72" t="s">
        <v>235</v>
      </c>
      <c r="AC174" s="72">
        <f>'Katalog podpůrných aktiv'!$I$3</f>
        <v>3</v>
      </c>
      <c r="AD174" s="72">
        <f>'Katalog podpůrných aktiv'!$J$3</f>
        <v>3</v>
      </c>
      <c r="AE174" s="75">
        <v>3</v>
      </c>
      <c r="AF174" s="72">
        <v>2</v>
      </c>
      <c r="AG174" s="70" t="s">
        <v>235</v>
      </c>
      <c r="AH174" s="70">
        <f>Tabulka2[[#This Row],[Hodnota dopadu - důvěrnost (B)]]*Tabulka2[[#This Row],[Hodnota zranitelnosti (B)]]*Tabulka2[[#This Row],[Hodnota hrozby (B)]]</f>
        <v>18</v>
      </c>
      <c r="AI174" s="70">
        <f>Tabulka2[[#This Row],[Hodnota dopadu - integrita (B)]]*Tabulka2[[#This Row],[Hodnota zranitelnosti (B)]]*Tabulka2[[#This Row],[Hodnota hrozby (B)]]</f>
        <v>18</v>
      </c>
      <c r="AJ174" s="76" t="s">
        <v>559</v>
      </c>
      <c r="AK174" s="76" t="s">
        <v>563</v>
      </c>
    </row>
    <row r="175" spans="1:37" ht="45" x14ac:dyDescent="0.25">
      <c r="A175" s="70" t="s">
        <v>516</v>
      </c>
      <c r="B175" s="71" t="s">
        <v>557</v>
      </c>
      <c r="C175" s="72">
        <f>'Katalog podpůrných aktiv'!$G$3</f>
        <v>3</v>
      </c>
      <c r="D175" s="72" t="s">
        <v>235</v>
      </c>
      <c r="E175" s="72">
        <f>'Katalog podpůrných aktiv'!$J$3</f>
        <v>3</v>
      </c>
      <c r="F175" s="71" t="s">
        <v>337</v>
      </c>
      <c r="G175" s="72">
        <v>3</v>
      </c>
      <c r="H175" s="73" t="s">
        <v>348</v>
      </c>
      <c r="I175" s="72">
        <v>2</v>
      </c>
      <c r="J175" s="70">
        <f>Tabulka2[[#This Row],[Hodnota dopadu - dostupnost]]*Tabulka2[[#This Row],[Hodnota zranitelnosti]]*Tabulka2[[#This Row],[Hodnota hrozby]]</f>
        <v>18</v>
      </c>
      <c r="K175" s="70" t="s">
        <v>235</v>
      </c>
      <c r="L175" s="70">
        <f>Tabulka2[[#This Row],[Hodnota dopadu - integrita]]*Tabulka2[[#This Row],[Hodnota zranitelnosti]]*Tabulka2[[#This Row],[Hodnota hrozby]]</f>
        <v>18</v>
      </c>
      <c r="M175" s="71" t="s">
        <v>559</v>
      </c>
      <c r="N175" s="71" t="s">
        <v>563</v>
      </c>
      <c r="O175" s="71" t="s">
        <v>563</v>
      </c>
      <c r="P175" s="74"/>
      <c r="Q175" s="72">
        <f>'Katalog podpůrných aktiv'!$G$3</f>
        <v>3</v>
      </c>
      <c r="R175" s="72" t="s">
        <v>235</v>
      </c>
      <c r="S175" s="72">
        <f>'Katalog podpůrných aktiv'!$J$3</f>
        <v>3</v>
      </c>
      <c r="T175" s="75">
        <v>3</v>
      </c>
      <c r="U175" s="72">
        <v>2</v>
      </c>
      <c r="V175" s="70">
        <f>Tabulka2[[#This Row],[Hodnota dopadu - dostupnost (A)]]*Tabulka2[[#This Row],[Hodnota zranitelnosti (A)]]*Tabulka2[[#This Row],[Hodnota hrozby (A)]]</f>
        <v>18</v>
      </c>
      <c r="W175" s="70" t="s">
        <v>235</v>
      </c>
      <c r="X175" s="70">
        <f>Tabulka2[[#This Row],[Hodnota dopadu - integrita (A)]]*Tabulka2[[#This Row],[Hodnota zranitelnosti (A)]]*Tabulka2[[#This Row],[Hodnota hrozby (A)]]</f>
        <v>18</v>
      </c>
      <c r="Y175" s="76" t="s">
        <v>559</v>
      </c>
      <c r="Z175" s="76" t="s">
        <v>563</v>
      </c>
      <c r="AA175" s="77"/>
      <c r="AB175" s="72">
        <f>'Katalog podpůrných aktiv'!$G$3</f>
        <v>3</v>
      </c>
      <c r="AC175" s="72" t="s">
        <v>235</v>
      </c>
      <c r="AD175" s="72">
        <f>'Katalog podpůrných aktiv'!$J$3</f>
        <v>3</v>
      </c>
      <c r="AE175" s="75">
        <v>3</v>
      </c>
      <c r="AF175" s="72">
        <v>2</v>
      </c>
      <c r="AG175" s="70">
        <f>Tabulka2[[#This Row],[Hodnota dopadu - dostupnost (B)]]*Tabulka2[[#This Row],[Hodnota zranitelnosti (B)]]*Tabulka2[[#This Row],[Hodnota hrozby (B)]]</f>
        <v>18</v>
      </c>
      <c r="AH175" s="70" t="s">
        <v>235</v>
      </c>
      <c r="AI175" s="70">
        <f>Tabulka2[[#This Row],[Hodnota dopadu - integrita (B)]]*Tabulka2[[#This Row],[Hodnota zranitelnosti (B)]]*Tabulka2[[#This Row],[Hodnota hrozby (B)]]</f>
        <v>18</v>
      </c>
      <c r="AJ175" s="76" t="s">
        <v>559</v>
      </c>
      <c r="AK175" s="76" t="s">
        <v>563</v>
      </c>
    </row>
    <row r="176" spans="1:37" ht="60" x14ac:dyDescent="0.25">
      <c r="A176" s="70" t="s">
        <v>517</v>
      </c>
      <c r="B176" s="71" t="s">
        <v>557</v>
      </c>
      <c r="C176" s="72">
        <f>'Katalog podpůrných aktiv'!$G$3</f>
        <v>3</v>
      </c>
      <c r="D176" s="72">
        <f>'Katalog podpůrných aktiv'!$I$3</f>
        <v>3</v>
      </c>
      <c r="E176" s="72">
        <f>'Katalog podpůrných aktiv'!$J$3</f>
        <v>3</v>
      </c>
      <c r="F176" s="71" t="s">
        <v>337</v>
      </c>
      <c r="G176" s="72">
        <v>3</v>
      </c>
      <c r="H176" s="78" t="s">
        <v>346</v>
      </c>
      <c r="I176" s="79">
        <v>4</v>
      </c>
      <c r="J176" s="70">
        <f>Tabulka2[[#This Row],[Hodnota dopadu - dostupnost]]*Tabulka2[[#This Row],[Hodnota zranitelnosti]]*Tabulka2[[#This Row],[Hodnota hrozby]]</f>
        <v>36</v>
      </c>
      <c r="K176" s="70">
        <f>Tabulka2[[#This Row],[Hodnota dopadu - důvěrnost]]*Tabulka2[[#This Row],[Hodnota zranitelnosti]]*Tabulka2[[#This Row],[Hodnota hrozby]]</f>
        <v>36</v>
      </c>
      <c r="L176" s="70">
        <f>Tabulka2[[#This Row],[Hodnota dopadu - integrita]]*Tabulka2[[#This Row],[Hodnota zranitelnosti]]*Tabulka2[[#This Row],[Hodnota hrozby]]</f>
        <v>36</v>
      </c>
      <c r="M176" s="71" t="s">
        <v>560</v>
      </c>
      <c r="N176" s="71" t="s">
        <v>563</v>
      </c>
      <c r="O176" s="71" t="s">
        <v>579</v>
      </c>
      <c r="P176" s="74"/>
      <c r="Q176" s="72">
        <f>'Katalog podpůrných aktiv'!$G$3</f>
        <v>3</v>
      </c>
      <c r="R176" s="72">
        <f>'Katalog podpůrných aktiv'!$I$3</f>
        <v>3</v>
      </c>
      <c r="S176" s="72">
        <f>'Katalog podpůrných aktiv'!$J$3</f>
        <v>3</v>
      </c>
      <c r="T176" s="75">
        <v>3</v>
      </c>
      <c r="U176" s="79">
        <v>4</v>
      </c>
      <c r="V176" s="70">
        <f>Tabulka2[[#This Row],[Hodnota dopadu - dostupnost (A)]]*Tabulka2[[#This Row],[Hodnota zranitelnosti (A)]]*Tabulka2[[#This Row],[Hodnota hrozby (A)]]</f>
        <v>36</v>
      </c>
      <c r="W176" s="70">
        <f>Tabulka2[[#This Row],[Hodnota dopadu - důvěrnost (A)]]*Tabulka2[[#This Row],[Hodnota zranitelnosti (A)]]*Tabulka2[[#This Row],[Hodnota hrozby (A)]]</f>
        <v>36</v>
      </c>
      <c r="X176" s="70">
        <f>Tabulka2[[#This Row],[Hodnota dopadu - integrita (A)]]*Tabulka2[[#This Row],[Hodnota zranitelnosti (A)]]*Tabulka2[[#This Row],[Hodnota hrozby (A)]]</f>
        <v>36</v>
      </c>
      <c r="Y176" s="71" t="s">
        <v>560</v>
      </c>
      <c r="Z176" s="76" t="s">
        <v>595</v>
      </c>
      <c r="AA176" s="77"/>
      <c r="AB176" s="72">
        <f>'Katalog podpůrných aktiv'!$G$3</f>
        <v>3</v>
      </c>
      <c r="AC176" s="72">
        <f>'Katalog podpůrných aktiv'!$I$3</f>
        <v>3</v>
      </c>
      <c r="AD176" s="72">
        <f>'Katalog podpůrných aktiv'!$J$3</f>
        <v>3</v>
      </c>
      <c r="AE176" s="75">
        <v>3</v>
      </c>
      <c r="AF176" s="72">
        <v>2</v>
      </c>
      <c r="AG176" s="70">
        <f>Tabulka2[[#This Row],[Hodnota dopadu - dostupnost (B)]]*Tabulka2[[#This Row],[Hodnota zranitelnosti (B)]]*Tabulka2[[#This Row],[Hodnota hrozby (B)]]</f>
        <v>18</v>
      </c>
      <c r="AH176" s="70">
        <f>Tabulka2[[#This Row],[Hodnota dopadu - důvěrnost (B)]]*Tabulka2[[#This Row],[Hodnota zranitelnosti (B)]]*Tabulka2[[#This Row],[Hodnota hrozby (B)]]</f>
        <v>18</v>
      </c>
      <c r="AI176" s="70">
        <f>Tabulka2[[#This Row],[Hodnota dopadu - integrita (B)]]*Tabulka2[[#This Row],[Hodnota zranitelnosti (B)]]*Tabulka2[[#This Row],[Hodnota hrozby (B)]]</f>
        <v>18</v>
      </c>
      <c r="AJ176" s="76" t="s">
        <v>559</v>
      </c>
      <c r="AK176" s="80"/>
    </row>
    <row r="177" spans="1:37" ht="45" x14ac:dyDescent="0.25">
      <c r="A177" s="70" t="s">
        <v>518</v>
      </c>
      <c r="B177" s="71" t="s">
        <v>557</v>
      </c>
      <c r="C177" s="72">
        <f>'Katalog podpůrných aktiv'!$G$3</f>
        <v>3</v>
      </c>
      <c r="D177" s="72">
        <f>'Katalog podpůrných aktiv'!$I$3</f>
        <v>3</v>
      </c>
      <c r="E177" s="72">
        <f>'Katalog podpůrných aktiv'!$J$3</f>
        <v>3</v>
      </c>
      <c r="F177" s="71" t="s">
        <v>337</v>
      </c>
      <c r="G177" s="72">
        <v>3</v>
      </c>
      <c r="H177" s="73" t="s">
        <v>354</v>
      </c>
      <c r="I177" s="72">
        <v>1</v>
      </c>
      <c r="J177" s="70">
        <f>Tabulka2[[#This Row],[Hodnota dopadu - dostupnost]]*Tabulka2[[#This Row],[Hodnota zranitelnosti]]*Tabulka2[[#This Row],[Hodnota hrozby]]</f>
        <v>9</v>
      </c>
      <c r="K177" s="70">
        <f>Tabulka2[[#This Row],[Hodnota dopadu - důvěrnost]]*Tabulka2[[#This Row],[Hodnota zranitelnosti]]*Tabulka2[[#This Row],[Hodnota hrozby]]</f>
        <v>9</v>
      </c>
      <c r="L177" s="70">
        <f>Tabulka2[[#This Row],[Hodnota dopadu - integrita]]*Tabulka2[[#This Row],[Hodnota zranitelnosti]]*Tabulka2[[#This Row],[Hodnota hrozby]]</f>
        <v>9</v>
      </c>
      <c r="M177" s="71" t="s">
        <v>558</v>
      </c>
      <c r="N177" s="71" t="s">
        <v>563</v>
      </c>
      <c r="O177" s="71" t="s">
        <v>563</v>
      </c>
      <c r="P177" s="74"/>
      <c r="Q177" s="72">
        <f>'Katalog podpůrných aktiv'!$G$3</f>
        <v>3</v>
      </c>
      <c r="R177" s="72">
        <f>'Katalog podpůrných aktiv'!$I$3</f>
        <v>3</v>
      </c>
      <c r="S177" s="72">
        <f>'Katalog podpůrných aktiv'!$J$3</f>
        <v>3</v>
      </c>
      <c r="T177" s="75">
        <v>3</v>
      </c>
      <c r="U177" s="72">
        <v>1</v>
      </c>
      <c r="V177" s="70">
        <f>Tabulka2[[#This Row],[Hodnota dopadu - dostupnost (A)]]*Tabulka2[[#This Row],[Hodnota zranitelnosti (A)]]*Tabulka2[[#This Row],[Hodnota hrozby (A)]]</f>
        <v>9</v>
      </c>
      <c r="W177" s="70">
        <f>Tabulka2[[#This Row],[Hodnota dopadu - důvěrnost (A)]]*Tabulka2[[#This Row],[Hodnota zranitelnosti (A)]]*Tabulka2[[#This Row],[Hodnota hrozby (A)]]</f>
        <v>9</v>
      </c>
      <c r="X177" s="70">
        <f>Tabulka2[[#This Row],[Hodnota dopadu - integrita (A)]]*Tabulka2[[#This Row],[Hodnota zranitelnosti (A)]]*Tabulka2[[#This Row],[Hodnota hrozby (A)]]</f>
        <v>9</v>
      </c>
      <c r="Y177" s="76" t="s">
        <v>558</v>
      </c>
      <c r="Z177" s="76" t="s">
        <v>563</v>
      </c>
      <c r="AA177" s="77"/>
      <c r="AB177" s="72">
        <f>'Katalog podpůrných aktiv'!$G$3</f>
        <v>3</v>
      </c>
      <c r="AC177" s="72">
        <f>'Katalog podpůrných aktiv'!$I$3</f>
        <v>3</v>
      </c>
      <c r="AD177" s="72">
        <f>'Katalog podpůrných aktiv'!$J$3</f>
        <v>3</v>
      </c>
      <c r="AE177" s="75">
        <v>3</v>
      </c>
      <c r="AF177" s="72">
        <v>1</v>
      </c>
      <c r="AG177" s="70">
        <f>Tabulka2[[#This Row],[Hodnota dopadu - dostupnost (B)]]*Tabulka2[[#This Row],[Hodnota zranitelnosti (B)]]*Tabulka2[[#This Row],[Hodnota hrozby (B)]]</f>
        <v>9</v>
      </c>
      <c r="AH177" s="70">
        <f>Tabulka2[[#This Row],[Hodnota dopadu - důvěrnost (B)]]*Tabulka2[[#This Row],[Hodnota zranitelnosti (B)]]*Tabulka2[[#This Row],[Hodnota hrozby (B)]]</f>
        <v>9</v>
      </c>
      <c r="AI177" s="70">
        <f>Tabulka2[[#This Row],[Hodnota dopadu - integrita (B)]]*Tabulka2[[#This Row],[Hodnota zranitelnosti (B)]]*Tabulka2[[#This Row],[Hodnota hrozby (B)]]</f>
        <v>9</v>
      </c>
      <c r="AJ177" s="76" t="s">
        <v>558</v>
      </c>
      <c r="AK177" s="76" t="s">
        <v>563</v>
      </c>
    </row>
    <row r="178" spans="1:37" ht="45" x14ac:dyDescent="0.25">
      <c r="A178" s="70" t="s">
        <v>519</v>
      </c>
      <c r="B178" s="71" t="s">
        <v>557</v>
      </c>
      <c r="C178" s="72">
        <f>'Katalog podpůrných aktiv'!$G$3</f>
        <v>3</v>
      </c>
      <c r="D178" s="72" t="s">
        <v>235</v>
      </c>
      <c r="E178" s="72">
        <f>'Katalog podpůrných aktiv'!$J$3</f>
        <v>3</v>
      </c>
      <c r="F178" s="71" t="s">
        <v>337</v>
      </c>
      <c r="G178" s="72">
        <v>3</v>
      </c>
      <c r="H178" s="71" t="s">
        <v>358</v>
      </c>
      <c r="I178" s="72">
        <v>2</v>
      </c>
      <c r="J178" s="70">
        <f>Tabulka2[[#This Row],[Hodnota dopadu - dostupnost]]*Tabulka2[[#This Row],[Hodnota zranitelnosti]]*Tabulka2[[#This Row],[Hodnota hrozby]]</f>
        <v>18</v>
      </c>
      <c r="K178" s="70" t="s">
        <v>235</v>
      </c>
      <c r="L178" s="70">
        <f>Tabulka2[[#This Row],[Hodnota dopadu - integrita]]*Tabulka2[[#This Row],[Hodnota zranitelnosti]]*Tabulka2[[#This Row],[Hodnota hrozby]]</f>
        <v>18</v>
      </c>
      <c r="M178" s="71" t="s">
        <v>559</v>
      </c>
      <c r="N178" s="71" t="s">
        <v>563</v>
      </c>
      <c r="O178" s="71" t="s">
        <v>563</v>
      </c>
      <c r="P178" s="74"/>
      <c r="Q178" s="72">
        <f>'Katalog podpůrných aktiv'!$G$3</f>
        <v>3</v>
      </c>
      <c r="R178" s="72" t="s">
        <v>235</v>
      </c>
      <c r="S178" s="72">
        <f>'Katalog podpůrných aktiv'!$J$3</f>
        <v>3</v>
      </c>
      <c r="T178" s="75">
        <v>3</v>
      </c>
      <c r="U178" s="72">
        <v>2</v>
      </c>
      <c r="V178" s="70">
        <f>Tabulka2[[#This Row],[Hodnota dopadu - dostupnost (A)]]*Tabulka2[[#This Row],[Hodnota zranitelnosti (A)]]*Tabulka2[[#This Row],[Hodnota hrozby (A)]]</f>
        <v>18</v>
      </c>
      <c r="W178" s="70" t="s">
        <v>235</v>
      </c>
      <c r="X178" s="70">
        <f>Tabulka2[[#This Row],[Hodnota dopadu - integrita (A)]]*Tabulka2[[#This Row],[Hodnota zranitelnosti (A)]]*Tabulka2[[#This Row],[Hodnota hrozby (A)]]</f>
        <v>18</v>
      </c>
      <c r="Y178" s="76" t="s">
        <v>559</v>
      </c>
      <c r="Z178" s="76" t="s">
        <v>563</v>
      </c>
      <c r="AA178" s="77"/>
      <c r="AB178" s="72">
        <f>'Katalog podpůrných aktiv'!$G$3</f>
        <v>3</v>
      </c>
      <c r="AC178" s="72" t="s">
        <v>235</v>
      </c>
      <c r="AD178" s="72">
        <f>'Katalog podpůrných aktiv'!$J$3</f>
        <v>3</v>
      </c>
      <c r="AE178" s="75">
        <v>3</v>
      </c>
      <c r="AF178" s="72">
        <v>2</v>
      </c>
      <c r="AG178" s="70">
        <f>Tabulka2[[#This Row],[Hodnota dopadu - dostupnost (B)]]*Tabulka2[[#This Row],[Hodnota zranitelnosti (B)]]*Tabulka2[[#This Row],[Hodnota hrozby (B)]]</f>
        <v>18</v>
      </c>
      <c r="AH178" s="70" t="s">
        <v>235</v>
      </c>
      <c r="AI178" s="70">
        <f>Tabulka2[[#This Row],[Hodnota dopadu - integrita (B)]]*Tabulka2[[#This Row],[Hodnota zranitelnosti (B)]]*Tabulka2[[#This Row],[Hodnota hrozby (B)]]</f>
        <v>18</v>
      </c>
      <c r="AJ178" s="76" t="s">
        <v>559</v>
      </c>
      <c r="AK178" s="76" t="s">
        <v>563</v>
      </c>
    </row>
    <row r="179" spans="1:37" ht="60" x14ac:dyDescent="0.25">
      <c r="A179" s="70" t="s">
        <v>520</v>
      </c>
      <c r="B179" s="71" t="s">
        <v>557</v>
      </c>
      <c r="C179" s="72">
        <f>'Katalog podpůrných aktiv'!$G$3</f>
        <v>3</v>
      </c>
      <c r="D179" s="72">
        <f>'Katalog podpůrných aktiv'!$I$3</f>
        <v>3</v>
      </c>
      <c r="E179" s="72">
        <f>'Katalog podpůrných aktiv'!$J$3</f>
        <v>3</v>
      </c>
      <c r="F179" s="71" t="s">
        <v>337</v>
      </c>
      <c r="G179" s="72">
        <v>3</v>
      </c>
      <c r="H179" s="81" t="s">
        <v>356</v>
      </c>
      <c r="I179" s="79">
        <v>4</v>
      </c>
      <c r="J179" s="70">
        <f>Tabulka2[[#This Row],[Hodnota dopadu - dostupnost]]*Tabulka2[[#This Row],[Hodnota zranitelnosti]]*Tabulka2[[#This Row],[Hodnota hrozby]]</f>
        <v>36</v>
      </c>
      <c r="K179" s="70">
        <f>Tabulka2[[#This Row],[Hodnota dopadu - důvěrnost]]*Tabulka2[[#This Row],[Hodnota zranitelnosti]]*Tabulka2[[#This Row],[Hodnota hrozby]]</f>
        <v>36</v>
      </c>
      <c r="L179" s="70">
        <f>Tabulka2[[#This Row],[Hodnota dopadu - integrita]]*Tabulka2[[#This Row],[Hodnota zranitelnosti]]*Tabulka2[[#This Row],[Hodnota hrozby]]</f>
        <v>36</v>
      </c>
      <c r="M179" s="71" t="s">
        <v>560</v>
      </c>
      <c r="N179" s="71" t="s">
        <v>563</v>
      </c>
      <c r="O179" s="71" t="s">
        <v>580</v>
      </c>
      <c r="P179" s="74"/>
      <c r="Q179" s="72">
        <f>'Katalog podpůrných aktiv'!$G$3</f>
        <v>3</v>
      </c>
      <c r="R179" s="72">
        <f>'Katalog podpůrných aktiv'!$I$3</f>
        <v>3</v>
      </c>
      <c r="S179" s="72">
        <f>'Katalog podpůrných aktiv'!$J$3</f>
        <v>3</v>
      </c>
      <c r="T179" s="75">
        <v>3</v>
      </c>
      <c r="U179" s="79">
        <v>4</v>
      </c>
      <c r="V179" s="70">
        <f>Tabulka2[[#This Row],[Hodnota dopadu - dostupnost (A)]]*Tabulka2[[#This Row],[Hodnota zranitelnosti (A)]]*Tabulka2[[#This Row],[Hodnota hrozby (A)]]</f>
        <v>36</v>
      </c>
      <c r="W179" s="70">
        <f>Tabulka2[[#This Row],[Hodnota dopadu - důvěrnost (A)]]*Tabulka2[[#This Row],[Hodnota zranitelnosti (A)]]*Tabulka2[[#This Row],[Hodnota hrozby (A)]]</f>
        <v>36</v>
      </c>
      <c r="X179" s="70">
        <f>Tabulka2[[#This Row],[Hodnota dopadu - integrita (A)]]*Tabulka2[[#This Row],[Hodnota zranitelnosti (A)]]*Tabulka2[[#This Row],[Hodnota hrozby (A)]]</f>
        <v>36</v>
      </c>
      <c r="Y179" s="76" t="s">
        <v>560</v>
      </c>
      <c r="Z179" s="76" t="s">
        <v>595</v>
      </c>
      <c r="AA179" s="77"/>
      <c r="AB179" s="72">
        <f>'Katalog podpůrných aktiv'!$G$3</f>
        <v>3</v>
      </c>
      <c r="AC179" s="72">
        <f>'Katalog podpůrných aktiv'!$I$3</f>
        <v>3</v>
      </c>
      <c r="AD179" s="72">
        <f>'Katalog podpůrných aktiv'!$J$3</f>
        <v>3</v>
      </c>
      <c r="AE179" s="75">
        <v>3</v>
      </c>
      <c r="AF179" s="72">
        <v>2</v>
      </c>
      <c r="AG179" s="70">
        <f>Tabulka2[[#This Row],[Hodnota dopadu - dostupnost (B)]]*Tabulka2[[#This Row],[Hodnota zranitelnosti (B)]]*Tabulka2[[#This Row],[Hodnota hrozby (B)]]</f>
        <v>18</v>
      </c>
      <c r="AH179" s="70">
        <f>Tabulka2[[#This Row],[Hodnota dopadu - důvěrnost (B)]]*Tabulka2[[#This Row],[Hodnota zranitelnosti (B)]]*Tabulka2[[#This Row],[Hodnota hrozby (B)]]</f>
        <v>18</v>
      </c>
      <c r="AI179" s="70">
        <f>Tabulka2[[#This Row],[Hodnota dopadu - integrita (B)]]*Tabulka2[[#This Row],[Hodnota zranitelnosti (B)]]*Tabulka2[[#This Row],[Hodnota hrozby (B)]]</f>
        <v>18</v>
      </c>
      <c r="AJ179" s="76" t="s">
        <v>559</v>
      </c>
      <c r="AK179" s="80" t="s">
        <v>563</v>
      </c>
    </row>
    <row r="180" spans="1:37" ht="60" x14ac:dyDescent="0.25">
      <c r="A180" s="70" t="s">
        <v>521</v>
      </c>
      <c r="B180" s="71" t="s">
        <v>557</v>
      </c>
      <c r="C180" s="72">
        <f>'Katalog podpůrných aktiv'!$G$3</f>
        <v>3</v>
      </c>
      <c r="D180" s="72">
        <f>'Katalog podpůrných aktiv'!$I$3</f>
        <v>3</v>
      </c>
      <c r="E180" s="72" t="s">
        <v>235</v>
      </c>
      <c r="F180" s="71" t="s">
        <v>337</v>
      </c>
      <c r="G180" s="72">
        <v>3</v>
      </c>
      <c r="H180" s="78" t="s">
        <v>398</v>
      </c>
      <c r="I180" s="79">
        <v>4</v>
      </c>
      <c r="J180" s="70">
        <f>Tabulka2[[#This Row],[Hodnota dopadu - dostupnost]]*Tabulka2[[#This Row],[Hodnota zranitelnosti]]*Tabulka2[[#This Row],[Hodnota hrozby]]</f>
        <v>36</v>
      </c>
      <c r="K180" s="70">
        <f>Tabulka2[[#This Row],[Hodnota dopadu - důvěrnost]]*Tabulka2[[#This Row],[Hodnota zranitelnosti]]*Tabulka2[[#This Row],[Hodnota hrozby]]</f>
        <v>36</v>
      </c>
      <c r="L180" s="70" t="s">
        <v>235</v>
      </c>
      <c r="M180" s="71" t="s">
        <v>560</v>
      </c>
      <c r="N180" s="71" t="s">
        <v>563</v>
      </c>
      <c r="O180" s="71" t="s">
        <v>581</v>
      </c>
      <c r="P180" s="74"/>
      <c r="Q180" s="72">
        <f>'Katalog podpůrných aktiv'!$G$3</f>
        <v>3</v>
      </c>
      <c r="R180" s="72">
        <f>'Katalog podpůrných aktiv'!$I$3</f>
        <v>3</v>
      </c>
      <c r="S180" s="72" t="s">
        <v>235</v>
      </c>
      <c r="T180" s="75">
        <v>3</v>
      </c>
      <c r="U180" s="79">
        <v>4</v>
      </c>
      <c r="V180" s="70">
        <f>Tabulka2[[#This Row],[Hodnota dopadu - dostupnost (A)]]*Tabulka2[[#This Row],[Hodnota zranitelnosti (A)]]*Tabulka2[[#This Row],[Hodnota hrozby (A)]]</f>
        <v>36</v>
      </c>
      <c r="W180" s="70">
        <f>Tabulka2[[#This Row],[Hodnota dopadu - důvěrnost (A)]]*Tabulka2[[#This Row],[Hodnota zranitelnosti (A)]]*Tabulka2[[#This Row],[Hodnota hrozby (A)]]</f>
        <v>36</v>
      </c>
      <c r="X180" s="70" t="s">
        <v>235</v>
      </c>
      <c r="Y180" s="76" t="s">
        <v>560</v>
      </c>
      <c r="Z180" s="76" t="s">
        <v>595</v>
      </c>
      <c r="AA180" s="77"/>
      <c r="AB180" s="72">
        <f>'Katalog podpůrných aktiv'!$G$3</f>
        <v>3</v>
      </c>
      <c r="AC180" s="72">
        <f>'Katalog podpůrných aktiv'!$I$3</f>
        <v>3</v>
      </c>
      <c r="AD180" s="72" t="s">
        <v>235</v>
      </c>
      <c r="AE180" s="75">
        <v>3</v>
      </c>
      <c r="AF180" s="72">
        <v>2</v>
      </c>
      <c r="AG180" s="70">
        <f>Tabulka2[[#This Row],[Hodnota dopadu - dostupnost (B)]]*Tabulka2[[#This Row],[Hodnota zranitelnosti (B)]]*Tabulka2[[#This Row],[Hodnota hrozby (B)]]</f>
        <v>18</v>
      </c>
      <c r="AH180" s="70">
        <f>Tabulka2[[#This Row],[Hodnota dopadu - důvěrnost (B)]]*Tabulka2[[#This Row],[Hodnota zranitelnosti (B)]]*Tabulka2[[#This Row],[Hodnota hrozby (B)]]</f>
        <v>18</v>
      </c>
      <c r="AI180" s="70" t="s">
        <v>235</v>
      </c>
      <c r="AJ180" s="76" t="s">
        <v>559</v>
      </c>
      <c r="AK180" s="76" t="s">
        <v>563</v>
      </c>
    </row>
    <row r="181" spans="1:37" ht="45" x14ac:dyDescent="0.25">
      <c r="A181" s="70" t="s">
        <v>522</v>
      </c>
      <c r="B181" s="71" t="s">
        <v>557</v>
      </c>
      <c r="C181" s="72">
        <f>'Katalog podpůrných aktiv'!$G$3</f>
        <v>3</v>
      </c>
      <c r="D181" s="72">
        <f>'Katalog podpůrných aktiv'!$I$3</f>
        <v>3</v>
      </c>
      <c r="E181" s="72">
        <f>'Katalog podpůrných aktiv'!$J$3</f>
        <v>3</v>
      </c>
      <c r="F181" s="71" t="s">
        <v>337</v>
      </c>
      <c r="G181" s="72">
        <v>3</v>
      </c>
      <c r="H181" s="73" t="s">
        <v>349</v>
      </c>
      <c r="I181" s="72">
        <v>2</v>
      </c>
      <c r="J181" s="70">
        <f>Tabulka2[[#This Row],[Hodnota dopadu - dostupnost]]*Tabulka2[[#This Row],[Hodnota zranitelnosti]]*Tabulka2[[#This Row],[Hodnota hrozby]]</f>
        <v>18</v>
      </c>
      <c r="K181" s="70">
        <f>Tabulka2[[#This Row],[Hodnota dopadu - důvěrnost]]*Tabulka2[[#This Row],[Hodnota zranitelnosti]]*Tabulka2[[#This Row],[Hodnota hrozby]]</f>
        <v>18</v>
      </c>
      <c r="L181" s="70">
        <f>Tabulka2[[#This Row],[Hodnota dopadu - integrita]]*Tabulka2[[#This Row],[Hodnota zranitelnosti]]*Tabulka2[[#This Row],[Hodnota hrozby]]</f>
        <v>18</v>
      </c>
      <c r="M181" s="71" t="s">
        <v>559</v>
      </c>
      <c r="N181" s="71" t="s">
        <v>563</v>
      </c>
      <c r="O181" s="71" t="s">
        <v>563</v>
      </c>
      <c r="P181" s="74"/>
      <c r="Q181" s="72">
        <f>'Katalog podpůrných aktiv'!$G$3</f>
        <v>3</v>
      </c>
      <c r="R181" s="72">
        <f>'Katalog podpůrných aktiv'!$I$3</f>
        <v>3</v>
      </c>
      <c r="S181" s="72">
        <f>'Katalog podpůrných aktiv'!$J$3</f>
        <v>3</v>
      </c>
      <c r="T181" s="75">
        <v>3</v>
      </c>
      <c r="U181" s="72">
        <v>2</v>
      </c>
      <c r="V181" s="70">
        <f>Tabulka2[[#This Row],[Hodnota dopadu - dostupnost (A)]]*Tabulka2[[#This Row],[Hodnota zranitelnosti (A)]]*Tabulka2[[#This Row],[Hodnota hrozby (A)]]</f>
        <v>18</v>
      </c>
      <c r="W181" s="70">
        <f>Tabulka2[[#This Row],[Hodnota dopadu - důvěrnost (A)]]*Tabulka2[[#This Row],[Hodnota zranitelnosti (A)]]*Tabulka2[[#This Row],[Hodnota hrozby (A)]]</f>
        <v>18</v>
      </c>
      <c r="X181" s="70">
        <f>Tabulka2[[#This Row],[Hodnota dopadu - integrita (A)]]*Tabulka2[[#This Row],[Hodnota zranitelnosti (A)]]*Tabulka2[[#This Row],[Hodnota hrozby (A)]]</f>
        <v>18</v>
      </c>
      <c r="Y181" s="76" t="s">
        <v>559</v>
      </c>
      <c r="Z181" s="76" t="s">
        <v>563</v>
      </c>
      <c r="AA181" s="77"/>
      <c r="AB181" s="72">
        <f>'Katalog podpůrných aktiv'!$G$3</f>
        <v>3</v>
      </c>
      <c r="AC181" s="72">
        <f>'Katalog podpůrných aktiv'!$I$3</f>
        <v>3</v>
      </c>
      <c r="AD181" s="72">
        <f>'Katalog podpůrných aktiv'!$J$3</f>
        <v>3</v>
      </c>
      <c r="AE181" s="75">
        <v>3</v>
      </c>
      <c r="AF181" s="72">
        <v>2</v>
      </c>
      <c r="AG181" s="70">
        <f>Tabulka2[[#This Row],[Hodnota dopadu - dostupnost (B)]]*Tabulka2[[#This Row],[Hodnota zranitelnosti (B)]]*Tabulka2[[#This Row],[Hodnota hrozby (B)]]</f>
        <v>18</v>
      </c>
      <c r="AH181" s="70">
        <f>Tabulka2[[#This Row],[Hodnota dopadu - důvěrnost (B)]]*Tabulka2[[#This Row],[Hodnota zranitelnosti (B)]]*Tabulka2[[#This Row],[Hodnota hrozby (B)]]</f>
        <v>18</v>
      </c>
      <c r="AI181" s="70">
        <f>Tabulka2[[#This Row],[Hodnota dopadu - integrita (B)]]*Tabulka2[[#This Row],[Hodnota zranitelnosti (B)]]*Tabulka2[[#This Row],[Hodnota hrozby (B)]]</f>
        <v>18</v>
      </c>
      <c r="AJ181" s="76" t="s">
        <v>559</v>
      </c>
      <c r="AK181" s="76" t="s">
        <v>563</v>
      </c>
    </row>
    <row r="182" spans="1:37" ht="60" x14ac:dyDescent="0.25">
      <c r="A182" s="70" t="s">
        <v>523</v>
      </c>
      <c r="B182" s="71" t="s">
        <v>557</v>
      </c>
      <c r="C182" s="72">
        <f>'Katalog podpůrných aktiv'!$G$3</f>
        <v>3</v>
      </c>
      <c r="D182" s="72">
        <f>'Katalog podpůrných aktiv'!$I$3</f>
        <v>3</v>
      </c>
      <c r="E182" s="72">
        <f>'Katalog podpůrných aktiv'!$J$3</f>
        <v>3</v>
      </c>
      <c r="F182" s="71" t="s">
        <v>337</v>
      </c>
      <c r="G182" s="72">
        <v>3</v>
      </c>
      <c r="H182" s="78" t="s">
        <v>352</v>
      </c>
      <c r="I182" s="79">
        <v>4</v>
      </c>
      <c r="J182" s="70">
        <f>Tabulka2[[#This Row],[Hodnota dopadu - dostupnost]]*Tabulka2[[#This Row],[Hodnota zranitelnosti]]*Tabulka2[[#This Row],[Hodnota hrozby]]</f>
        <v>36</v>
      </c>
      <c r="K182" s="70">
        <f>Tabulka2[[#This Row],[Hodnota dopadu - důvěrnost]]*Tabulka2[[#This Row],[Hodnota zranitelnosti]]*Tabulka2[[#This Row],[Hodnota hrozby]]</f>
        <v>36</v>
      </c>
      <c r="L182" s="70">
        <f>Tabulka2[[#This Row],[Hodnota dopadu - integrita]]*Tabulka2[[#This Row],[Hodnota zranitelnosti]]*Tabulka2[[#This Row],[Hodnota hrozby]]</f>
        <v>36</v>
      </c>
      <c r="M182" s="71" t="s">
        <v>560</v>
      </c>
      <c r="N182" s="71" t="s">
        <v>563</v>
      </c>
      <c r="O182" s="71" t="s">
        <v>579</v>
      </c>
      <c r="P182" s="74"/>
      <c r="Q182" s="72">
        <f>'Katalog podpůrných aktiv'!$G$3</f>
        <v>3</v>
      </c>
      <c r="R182" s="72">
        <f>'Katalog podpůrných aktiv'!$I$3</f>
        <v>3</v>
      </c>
      <c r="S182" s="72">
        <f>'Katalog podpůrných aktiv'!$J$3</f>
        <v>3</v>
      </c>
      <c r="T182" s="75">
        <v>3</v>
      </c>
      <c r="U182" s="79">
        <v>4</v>
      </c>
      <c r="V182" s="70">
        <f>Tabulka2[[#This Row],[Hodnota dopadu - dostupnost (A)]]*Tabulka2[[#This Row],[Hodnota zranitelnosti (A)]]*Tabulka2[[#This Row],[Hodnota hrozby (A)]]</f>
        <v>36</v>
      </c>
      <c r="W182" s="70">
        <f>Tabulka2[[#This Row],[Hodnota dopadu - důvěrnost (A)]]*Tabulka2[[#This Row],[Hodnota zranitelnosti (A)]]*Tabulka2[[#This Row],[Hodnota hrozby (A)]]</f>
        <v>36</v>
      </c>
      <c r="X182" s="70">
        <f>Tabulka2[[#This Row],[Hodnota dopadu - integrita (A)]]*Tabulka2[[#This Row],[Hodnota zranitelnosti (A)]]*Tabulka2[[#This Row],[Hodnota hrozby (A)]]</f>
        <v>36</v>
      </c>
      <c r="Y182" s="71" t="s">
        <v>560</v>
      </c>
      <c r="Z182" s="71" t="s">
        <v>595</v>
      </c>
      <c r="AA182" s="77"/>
      <c r="AB182" s="72">
        <f>'Katalog podpůrných aktiv'!$G$3</f>
        <v>3</v>
      </c>
      <c r="AC182" s="72">
        <f>'Katalog podpůrných aktiv'!$I$3</f>
        <v>3</v>
      </c>
      <c r="AD182" s="72">
        <f>'Katalog podpůrných aktiv'!$J$3</f>
        <v>3</v>
      </c>
      <c r="AE182" s="75">
        <v>3</v>
      </c>
      <c r="AF182" s="72">
        <v>2</v>
      </c>
      <c r="AG182" s="70">
        <f>Tabulka2[[#This Row],[Hodnota dopadu - dostupnost (B)]]*Tabulka2[[#This Row],[Hodnota zranitelnosti (B)]]*Tabulka2[[#This Row],[Hodnota hrozby (B)]]</f>
        <v>18</v>
      </c>
      <c r="AH182" s="70">
        <f>Tabulka2[[#This Row],[Hodnota dopadu - důvěrnost (B)]]*Tabulka2[[#This Row],[Hodnota zranitelnosti (B)]]*Tabulka2[[#This Row],[Hodnota hrozby (B)]]</f>
        <v>18</v>
      </c>
      <c r="AI182" s="70">
        <f>Tabulka2[[#This Row],[Hodnota dopadu - integrita (B)]]*Tabulka2[[#This Row],[Hodnota zranitelnosti (B)]]*Tabulka2[[#This Row],[Hodnota hrozby (B)]]</f>
        <v>18</v>
      </c>
      <c r="AJ182" s="76" t="s">
        <v>559</v>
      </c>
      <c r="AK182" s="76" t="s">
        <v>563</v>
      </c>
    </row>
    <row r="183" spans="1:37" ht="75" x14ac:dyDescent="0.25">
      <c r="A183" s="70" t="s">
        <v>524</v>
      </c>
      <c r="B183" s="71" t="s">
        <v>557</v>
      </c>
      <c r="C183" s="72">
        <f>'Katalog podpůrných aktiv'!$G$3</f>
        <v>3</v>
      </c>
      <c r="D183" s="72" t="s">
        <v>235</v>
      </c>
      <c r="E183" s="72" t="s">
        <v>235</v>
      </c>
      <c r="F183" s="71" t="s">
        <v>337</v>
      </c>
      <c r="G183" s="72">
        <v>3</v>
      </c>
      <c r="H183" s="81" t="s">
        <v>351</v>
      </c>
      <c r="I183" s="79">
        <v>4</v>
      </c>
      <c r="J183" s="70">
        <f>Tabulka2[[#This Row],[Hodnota dopadu - dostupnost]]*Tabulka2[[#This Row],[Hodnota zranitelnosti]]*Tabulka2[[#This Row],[Hodnota hrozby]]</f>
        <v>36</v>
      </c>
      <c r="K183" s="70" t="s">
        <v>235</v>
      </c>
      <c r="L183" s="70" t="s">
        <v>235</v>
      </c>
      <c r="M183" s="71" t="s">
        <v>560</v>
      </c>
      <c r="N183" s="71" t="s">
        <v>563</v>
      </c>
      <c r="O183" s="71" t="s">
        <v>578</v>
      </c>
      <c r="P183" s="74"/>
      <c r="Q183" s="72">
        <f>'Katalog podpůrných aktiv'!$G$3</f>
        <v>3</v>
      </c>
      <c r="R183" s="72" t="s">
        <v>235</v>
      </c>
      <c r="S183" s="72" t="s">
        <v>235</v>
      </c>
      <c r="T183" s="75">
        <v>3</v>
      </c>
      <c r="U183" s="79">
        <v>4</v>
      </c>
      <c r="V183" s="70">
        <f>Tabulka2[[#This Row],[Hodnota dopadu - dostupnost (A)]]*Tabulka2[[#This Row],[Hodnota zranitelnosti (A)]]*Tabulka2[[#This Row],[Hodnota hrozby (A)]]</f>
        <v>36</v>
      </c>
      <c r="W183" s="70" t="s">
        <v>235</v>
      </c>
      <c r="X183" s="70" t="s">
        <v>235</v>
      </c>
      <c r="Y183" s="76" t="s">
        <v>560</v>
      </c>
      <c r="Z183" s="76" t="s">
        <v>595</v>
      </c>
      <c r="AA183" s="77"/>
      <c r="AB183" s="72">
        <f>'Katalog podpůrných aktiv'!$G$3</f>
        <v>3</v>
      </c>
      <c r="AC183" s="72" t="s">
        <v>235</v>
      </c>
      <c r="AD183" s="72" t="s">
        <v>235</v>
      </c>
      <c r="AE183" s="75">
        <v>3</v>
      </c>
      <c r="AF183" s="72">
        <v>2</v>
      </c>
      <c r="AG183" s="70">
        <f>Tabulka2[[#This Row],[Hodnota dopadu - dostupnost (B)]]*Tabulka2[[#This Row],[Hodnota zranitelnosti (B)]]*Tabulka2[[#This Row],[Hodnota hrozby (B)]]</f>
        <v>18</v>
      </c>
      <c r="AH183" s="70" t="s">
        <v>235</v>
      </c>
      <c r="AI183" s="70" t="s">
        <v>235</v>
      </c>
      <c r="AJ183" s="76" t="s">
        <v>559</v>
      </c>
      <c r="AK183" s="76" t="s">
        <v>563</v>
      </c>
    </row>
    <row r="184" spans="1:37" ht="60" x14ac:dyDescent="0.25">
      <c r="A184" s="70" t="s">
        <v>525</v>
      </c>
      <c r="B184" s="71" t="s">
        <v>557</v>
      </c>
      <c r="C184" s="72">
        <f>'Katalog podpůrných aktiv'!$G$3</f>
        <v>3</v>
      </c>
      <c r="D184" s="72">
        <f>'Katalog podpůrných aktiv'!$I$3</f>
        <v>3</v>
      </c>
      <c r="E184" s="72">
        <f>'Katalog podpůrných aktiv'!$J$3</f>
        <v>3</v>
      </c>
      <c r="F184" s="71" t="s">
        <v>337</v>
      </c>
      <c r="G184" s="72">
        <v>3</v>
      </c>
      <c r="H184" s="78" t="s">
        <v>347</v>
      </c>
      <c r="I184" s="79">
        <v>4</v>
      </c>
      <c r="J184" s="70">
        <f>Tabulka2[[#This Row],[Hodnota dopadu - dostupnost]]*Tabulka2[[#This Row],[Hodnota zranitelnosti]]*Tabulka2[[#This Row],[Hodnota hrozby]]</f>
        <v>36</v>
      </c>
      <c r="K184" s="70">
        <f>Tabulka2[[#This Row],[Hodnota dopadu - důvěrnost]]*Tabulka2[[#This Row],[Hodnota zranitelnosti]]*Tabulka2[[#This Row],[Hodnota hrozby]]</f>
        <v>36</v>
      </c>
      <c r="L184" s="70">
        <f>Tabulka2[[#This Row],[Hodnota dopadu - integrita]]*Tabulka2[[#This Row],[Hodnota zranitelnosti]]*Tabulka2[[#This Row],[Hodnota hrozby]]</f>
        <v>36</v>
      </c>
      <c r="M184" s="71" t="s">
        <v>560</v>
      </c>
      <c r="N184" s="71" t="s">
        <v>563</v>
      </c>
      <c r="O184" s="71" t="s">
        <v>581</v>
      </c>
      <c r="P184" s="74"/>
      <c r="Q184" s="72">
        <f>'Katalog podpůrných aktiv'!$G$3</f>
        <v>3</v>
      </c>
      <c r="R184" s="72">
        <f>'Katalog podpůrných aktiv'!$I$3</f>
        <v>3</v>
      </c>
      <c r="S184" s="72">
        <f>'Katalog podpůrných aktiv'!$J$3</f>
        <v>3</v>
      </c>
      <c r="T184" s="75">
        <v>3</v>
      </c>
      <c r="U184" s="79">
        <v>4</v>
      </c>
      <c r="V184" s="70">
        <f>Tabulka2[[#This Row],[Hodnota dopadu - dostupnost (A)]]*Tabulka2[[#This Row],[Hodnota zranitelnosti (A)]]*Tabulka2[[#This Row],[Hodnota hrozby (A)]]</f>
        <v>36</v>
      </c>
      <c r="W184" s="70">
        <f>Tabulka2[[#This Row],[Hodnota dopadu - důvěrnost (A)]]*Tabulka2[[#This Row],[Hodnota zranitelnosti (A)]]*Tabulka2[[#This Row],[Hodnota hrozby (A)]]</f>
        <v>36</v>
      </c>
      <c r="X184" s="70">
        <f>Tabulka2[[#This Row],[Hodnota dopadu - integrita (A)]]*Tabulka2[[#This Row],[Hodnota zranitelnosti (A)]]*Tabulka2[[#This Row],[Hodnota hrozby (A)]]</f>
        <v>36</v>
      </c>
      <c r="Y184" s="76" t="s">
        <v>560</v>
      </c>
      <c r="Z184" s="76" t="s">
        <v>595</v>
      </c>
      <c r="AA184" s="77"/>
      <c r="AB184" s="72">
        <f>'Katalog podpůrných aktiv'!$G$3</f>
        <v>3</v>
      </c>
      <c r="AC184" s="72">
        <f>'Katalog podpůrných aktiv'!$I$3</f>
        <v>3</v>
      </c>
      <c r="AD184" s="72">
        <f>'Katalog podpůrných aktiv'!$J$3</f>
        <v>3</v>
      </c>
      <c r="AE184" s="75">
        <v>3</v>
      </c>
      <c r="AF184" s="72">
        <v>2</v>
      </c>
      <c r="AG184" s="70">
        <f>Tabulka2[[#This Row],[Hodnota dopadu - dostupnost (B)]]*Tabulka2[[#This Row],[Hodnota zranitelnosti (B)]]*Tabulka2[[#This Row],[Hodnota hrozby (B)]]</f>
        <v>18</v>
      </c>
      <c r="AH184" s="70">
        <f>Tabulka2[[#This Row],[Hodnota dopadu - důvěrnost (B)]]*Tabulka2[[#This Row],[Hodnota zranitelnosti (B)]]*Tabulka2[[#This Row],[Hodnota hrozby (B)]]</f>
        <v>18</v>
      </c>
      <c r="AI184" s="70">
        <f>Tabulka2[[#This Row],[Hodnota dopadu - integrita (B)]]*Tabulka2[[#This Row],[Hodnota zranitelnosti (B)]]*Tabulka2[[#This Row],[Hodnota hrozby (B)]]</f>
        <v>18</v>
      </c>
      <c r="AJ184" s="76" t="s">
        <v>559</v>
      </c>
      <c r="AK184" s="76" t="s">
        <v>563</v>
      </c>
    </row>
    <row r="185" spans="1:37" ht="60" x14ac:dyDescent="0.25">
      <c r="A185" s="70" t="s">
        <v>526</v>
      </c>
      <c r="B185" s="71" t="s">
        <v>557</v>
      </c>
      <c r="C185" s="72" t="s">
        <v>235</v>
      </c>
      <c r="D185" s="72">
        <f>'Katalog podpůrných aktiv'!$I$3</f>
        <v>3</v>
      </c>
      <c r="E185" s="72" t="s">
        <v>235</v>
      </c>
      <c r="F185" s="71" t="s">
        <v>337</v>
      </c>
      <c r="G185" s="72">
        <v>3</v>
      </c>
      <c r="H185" s="81" t="s">
        <v>399</v>
      </c>
      <c r="I185" s="79">
        <v>4</v>
      </c>
      <c r="J185" s="70" t="s">
        <v>235</v>
      </c>
      <c r="K185" s="70">
        <f>Tabulka2[[#This Row],[Hodnota dopadu - důvěrnost]]*Tabulka2[[#This Row],[Hodnota zranitelnosti]]*Tabulka2[[#This Row],[Hodnota hrozby]]</f>
        <v>36</v>
      </c>
      <c r="L185" s="70" t="s">
        <v>235</v>
      </c>
      <c r="M185" s="71" t="s">
        <v>560</v>
      </c>
      <c r="N185" s="71" t="s">
        <v>563</v>
      </c>
      <c r="O185" s="71" t="s">
        <v>582</v>
      </c>
      <c r="P185" s="74"/>
      <c r="Q185" s="72" t="s">
        <v>235</v>
      </c>
      <c r="R185" s="72">
        <f>'Katalog podpůrných aktiv'!$I$3</f>
        <v>3</v>
      </c>
      <c r="S185" s="72" t="s">
        <v>235</v>
      </c>
      <c r="T185" s="75">
        <v>3</v>
      </c>
      <c r="U185" s="79">
        <v>4</v>
      </c>
      <c r="V185" s="70" t="s">
        <v>235</v>
      </c>
      <c r="W185" s="70">
        <f>Tabulka2[[#This Row],[Hodnota dopadu - důvěrnost (A)]]*Tabulka2[[#This Row],[Hodnota zranitelnosti (A)]]*Tabulka2[[#This Row],[Hodnota hrozby (A)]]</f>
        <v>36</v>
      </c>
      <c r="X185" s="70" t="s">
        <v>235</v>
      </c>
      <c r="Y185" s="76" t="s">
        <v>560</v>
      </c>
      <c r="Z185" s="76" t="s">
        <v>595</v>
      </c>
      <c r="AA185" s="77"/>
      <c r="AB185" s="72" t="s">
        <v>235</v>
      </c>
      <c r="AC185" s="72">
        <f>'Katalog podpůrných aktiv'!$I$3</f>
        <v>3</v>
      </c>
      <c r="AD185" s="72" t="s">
        <v>235</v>
      </c>
      <c r="AE185" s="75">
        <v>3</v>
      </c>
      <c r="AF185" s="72">
        <v>2</v>
      </c>
      <c r="AG185" s="70" t="s">
        <v>235</v>
      </c>
      <c r="AH185" s="70">
        <f>Tabulka2[[#This Row],[Hodnota dopadu - důvěrnost (B)]]*Tabulka2[[#This Row],[Hodnota zranitelnosti (B)]]*Tabulka2[[#This Row],[Hodnota hrozby (B)]]</f>
        <v>18</v>
      </c>
      <c r="AI185" s="70" t="s">
        <v>235</v>
      </c>
      <c r="AJ185" s="76" t="s">
        <v>559</v>
      </c>
      <c r="AK185" s="76" t="s">
        <v>563</v>
      </c>
    </row>
    <row r="186" spans="1:37" ht="60" x14ac:dyDescent="0.25">
      <c r="A186" s="70" t="s">
        <v>527</v>
      </c>
      <c r="B186" s="71" t="s">
        <v>557</v>
      </c>
      <c r="C186" s="72">
        <f>'Katalog podpůrných aktiv'!$G$3</f>
        <v>3</v>
      </c>
      <c r="D186" s="72">
        <f>'Katalog podpůrných aktiv'!$I$3</f>
        <v>3</v>
      </c>
      <c r="E186" s="72">
        <f>'Katalog podpůrných aktiv'!$J$3</f>
        <v>3</v>
      </c>
      <c r="F186" s="71" t="s">
        <v>343</v>
      </c>
      <c r="G186" s="72">
        <v>3</v>
      </c>
      <c r="H186" s="71" t="s">
        <v>355</v>
      </c>
      <c r="I186" s="72">
        <v>2</v>
      </c>
      <c r="J186" s="70">
        <f>Tabulka2[[#This Row],[Hodnota dopadu - dostupnost]]*Tabulka2[[#This Row],[Hodnota zranitelnosti]]*Tabulka2[[#This Row],[Hodnota hrozby]]</f>
        <v>18</v>
      </c>
      <c r="K186" s="70">
        <f>Tabulka2[[#This Row],[Hodnota dopadu - důvěrnost]]*Tabulka2[[#This Row],[Hodnota zranitelnosti]]*Tabulka2[[#This Row],[Hodnota hrozby]]</f>
        <v>18</v>
      </c>
      <c r="L186" s="70">
        <f>Tabulka2[[#This Row],[Hodnota dopadu - integrita]]*Tabulka2[[#This Row],[Hodnota zranitelnosti]]*Tabulka2[[#This Row],[Hodnota hrozby]]</f>
        <v>18</v>
      </c>
      <c r="M186" s="71" t="s">
        <v>559</v>
      </c>
      <c r="N186" s="71" t="s">
        <v>563</v>
      </c>
      <c r="O186" s="71" t="s">
        <v>563</v>
      </c>
      <c r="P186" s="74"/>
      <c r="Q186" s="72">
        <f>'Katalog podpůrných aktiv'!$G$3</f>
        <v>3</v>
      </c>
      <c r="R186" s="72">
        <f>'Katalog podpůrných aktiv'!$I$3</f>
        <v>3</v>
      </c>
      <c r="S186" s="72">
        <f>'Katalog podpůrných aktiv'!$J$3</f>
        <v>3</v>
      </c>
      <c r="T186" s="75">
        <v>3</v>
      </c>
      <c r="U186" s="72">
        <v>2</v>
      </c>
      <c r="V186" s="70">
        <f>Tabulka2[[#This Row],[Hodnota dopadu - dostupnost (A)]]*Tabulka2[[#This Row],[Hodnota zranitelnosti (A)]]*Tabulka2[[#This Row],[Hodnota hrozby (A)]]</f>
        <v>18</v>
      </c>
      <c r="W186" s="70">
        <f>Tabulka2[[#This Row],[Hodnota dopadu - důvěrnost (A)]]*Tabulka2[[#This Row],[Hodnota zranitelnosti (A)]]*Tabulka2[[#This Row],[Hodnota hrozby (A)]]</f>
        <v>18</v>
      </c>
      <c r="X186" s="70">
        <f>Tabulka2[[#This Row],[Hodnota dopadu - integrita (A)]]*Tabulka2[[#This Row],[Hodnota zranitelnosti (A)]]*Tabulka2[[#This Row],[Hodnota hrozby (A)]]</f>
        <v>18</v>
      </c>
      <c r="Y186" s="76" t="s">
        <v>559</v>
      </c>
      <c r="Z186" s="76" t="s">
        <v>563</v>
      </c>
      <c r="AA186" s="77"/>
      <c r="AB186" s="72">
        <f>'Katalog podpůrných aktiv'!$G$3</f>
        <v>3</v>
      </c>
      <c r="AC186" s="72">
        <f>'Katalog podpůrných aktiv'!$I$3</f>
        <v>3</v>
      </c>
      <c r="AD186" s="72">
        <f>'Katalog podpůrných aktiv'!$J$3</f>
        <v>3</v>
      </c>
      <c r="AE186" s="75">
        <v>3</v>
      </c>
      <c r="AF186" s="72">
        <v>2</v>
      </c>
      <c r="AG186" s="70">
        <f>Tabulka2[[#This Row],[Hodnota dopadu - dostupnost (B)]]*Tabulka2[[#This Row],[Hodnota zranitelnosti (B)]]*Tabulka2[[#This Row],[Hodnota hrozby (B)]]</f>
        <v>18</v>
      </c>
      <c r="AH186" s="70">
        <f>Tabulka2[[#This Row],[Hodnota dopadu - důvěrnost (B)]]*Tabulka2[[#This Row],[Hodnota zranitelnosti (B)]]*Tabulka2[[#This Row],[Hodnota hrozby (B)]]</f>
        <v>18</v>
      </c>
      <c r="AI186" s="70">
        <f>Tabulka2[[#This Row],[Hodnota dopadu - integrita (B)]]*Tabulka2[[#This Row],[Hodnota zranitelnosti (B)]]*Tabulka2[[#This Row],[Hodnota hrozby (B)]]</f>
        <v>18</v>
      </c>
      <c r="AJ186" s="76" t="s">
        <v>559</v>
      </c>
      <c r="AK186" s="76" t="s">
        <v>563</v>
      </c>
    </row>
    <row r="187" spans="1:37" ht="45" x14ac:dyDescent="0.25">
      <c r="A187" s="70" t="s">
        <v>528</v>
      </c>
      <c r="B187" s="71" t="s">
        <v>557</v>
      </c>
      <c r="C187" s="72">
        <f>'Katalog podpůrných aktiv'!$G$3</f>
        <v>3</v>
      </c>
      <c r="D187" s="72" t="s">
        <v>235</v>
      </c>
      <c r="E187" s="72">
        <f>'Katalog podpůrných aktiv'!$J$3</f>
        <v>3</v>
      </c>
      <c r="F187" s="71" t="s">
        <v>343</v>
      </c>
      <c r="G187" s="79">
        <v>4</v>
      </c>
      <c r="H187" s="81" t="s">
        <v>345</v>
      </c>
      <c r="I187" s="79">
        <v>4</v>
      </c>
      <c r="J187" s="82">
        <f>Tabulka2[[#This Row],[Hodnota dopadu - dostupnost]]*Tabulka2[[#This Row],[Hodnota zranitelnosti]]*Tabulka2[[#This Row],[Hodnota hrozby]]</f>
        <v>48</v>
      </c>
      <c r="K187" s="70" t="s">
        <v>235</v>
      </c>
      <c r="L187" s="82">
        <f>Tabulka2[[#This Row],[Hodnota dopadu - integrita]]*Tabulka2[[#This Row],[Hodnota zranitelnosti]]*Tabulka2[[#This Row],[Hodnota hrozby]]</f>
        <v>48</v>
      </c>
      <c r="M187" s="71" t="s">
        <v>560</v>
      </c>
      <c r="N187" s="71" t="s">
        <v>563</v>
      </c>
      <c r="O187" s="71" t="s">
        <v>578</v>
      </c>
      <c r="P187" s="74"/>
      <c r="Q187" s="72">
        <f>'Katalog podpůrných aktiv'!$G$3</f>
        <v>3</v>
      </c>
      <c r="R187" s="72" t="s">
        <v>235</v>
      </c>
      <c r="S187" s="72">
        <f>'Katalog podpůrných aktiv'!$J$3</f>
        <v>3</v>
      </c>
      <c r="T187" s="75">
        <v>2</v>
      </c>
      <c r="U187" s="79">
        <v>4</v>
      </c>
      <c r="V187" s="70">
        <f>Tabulka2[[#This Row],[Hodnota dopadu - dostupnost (A)]]*Tabulka2[[#This Row],[Hodnota zranitelnosti (A)]]*Tabulka2[[#This Row],[Hodnota hrozby (A)]]</f>
        <v>24</v>
      </c>
      <c r="W187" s="70" t="s">
        <v>235</v>
      </c>
      <c r="X187" s="70">
        <f>Tabulka2[[#This Row],[Hodnota dopadu - integrita (A)]]*Tabulka2[[#This Row],[Hodnota zranitelnosti (A)]]*Tabulka2[[#This Row],[Hodnota hrozby (A)]]</f>
        <v>24</v>
      </c>
      <c r="Y187" s="71" t="s">
        <v>559</v>
      </c>
      <c r="Z187" s="76" t="s">
        <v>563</v>
      </c>
      <c r="AA187" s="77"/>
      <c r="AB187" s="72">
        <f>'Katalog podpůrných aktiv'!$G$3</f>
        <v>3</v>
      </c>
      <c r="AC187" s="72" t="s">
        <v>235</v>
      </c>
      <c r="AD187" s="72">
        <f>'Katalog podpůrných aktiv'!$J$3</f>
        <v>3</v>
      </c>
      <c r="AE187" s="75">
        <v>3</v>
      </c>
      <c r="AF187" s="72">
        <v>2</v>
      </c>
      <c r="AG187" s="70">
        <f>Tabulka2[[#This Row],[Hodnota dopadu - dostupnost (B)]]*Tabulka2[[#This Row],[Hodnota zranitelnosti (B)]]*Tabulka2[[#This Row],[Hodnota hrozby (B)]]</f>
        <v>18</v>
      </c>
      <c r="AH187" s="70" t="s">
        <v>235</v>
      </c>
      <c r="AI187" s="70">
        <f>Tabulka2[[#This Row],[Hodnota dopadu - integrita (B)]]*Tabulka2[[#This Row],[Hodnota zranitelnosti (B)]]*Tabulka2[[#This Row],[Hodnota hrozby (B)]]</f>
        <v>18</v>
      </c>
      <c r="AJ187" s="76" t="s">
        <v>559</v>
      </c>
      <c r="AK187" s="80" t="s">
        <v>563</v>
      </c>
    </row>
    <row r="188" spans="1:37" ht="15" x14ac:dyDescent="0.25">
      <c r="A188" s="70" t="s">
        <v>529</v>
      </c>
      <c r="B188" s="71" t="s">
        <v>557</v>
      </c>
      <c r="C188" s="72" t="s">
        <v>235</v>
      </c>
      <c r="D188" s="72">
        <f>'Katalog podpůrných aktiv'!$I$3</f>
        <v>3</v>
      </c>
      <c r="E188" s="72">
        <f>'Katalog podpůrných aktiv'!$J$3</f>
        <v>3</v>
      </c>
      <c r="F188" s="71" t="s">
        <v>343</v>
      </c>
      <c r="G188" s="72">
        <v>3</v>
      </c>
      <c r="H188" s="71" t="s">
        <v>353</v>
      </c>
      <c r="I188" s="72">
        <v>2</v>
      </c>
      <c r="J188" s="70" t="s">
        <v>235</v>
      </c>
      <c r="K188" s="70">
        <f>Tabulka2[[#This Row],[Hodnota dopadu - důvěrnost]]*Tabulka2[[#This Row],[Hodnota zranitelnosti]]*Tabulka2[[#This Row],[Hodnota hrozby]]</f>
        <v>18</v>
      </c>
      <c r="L188" s="70">
        <f>Tabulka2[[#This Row],[Hodnota dopadu - integrita]]*Tabulka2[[#This Row],[Hodnota zranitelnosti]]*Tabulka2[[#This Row],[Hodnota hrozby]]</f>
        <v>18</v>
      </c>
      <c r="M188" s="71" t="s">
        <v>559</v>
      </c>
      <c r="N188" s="71" t="s">
        <v>563</v>
      </c>
      <c r="O188" s="71" t="s">
        <v>563</v>
      </c>
      <c r="P188" s="74"/>
      <c r="Q188" s="72" t="s">
        <v>235</v>
      </c>
      <c r="R188" s="72">
        <f>'Katalog podpůrných aktiv'!$I$3</f>
        <v>3</v>
      </c>
      <c r="S188" s="72">
        <f>'Katalog podpůrných aktiv'!$J$3</f>
        <v>3</v>
      </c>
      <c r="T188" s="75">
        <v>3</v>
      </c>
      <c r="U188" s="72">
        <v>2</v>
      </c>
      <c r="V188" s="70" t="s">
        <v>235</v>
      </c>
      <c r="W188" s="70">
        <f>Tabulka2[[#This Row],[Hodnota dopadu - důvěrnost (A)]]*Tabulka2[[#This Row],[Hodnota zranitelnosti (A)]]*Tabulka2[[#This Row],[Hodnota hrozby (A)]]</f>
        <v>18</v>
      </c>
      <c r="X188" s="70">
        <f>Tabulka2[[#This Row],[Hodnota dopadu - integrita (A)]]*Tabulka2[[#This Row],[Hodnota zranitelnosti (A)]]*Tabulka2[[#This Row],[Hodnota hrozby (A)]]</f>
        <v>18</v>
      </c>
      <c r="Y188" s="76" t="s">
        <v>559</v>
      </c>
      <c r="Z188" s="76" t="s">
        <v>563</v>
      </c>
      <c r="AA188" s="77"/>
      <c r="AB188" s="72" t="s">
        <v>235</v>
      </c>
      <c r="AC188" s="72">
        <f>'Katalog podpůrných aktiv'!$I$3</f>
        <v>3</v>
      </c>
      <c r="AD188" s="72">
        <f>'Katalog podpůrných aktiv'!$J$3</f>
        <v>3</v>
      </c>
      <c r="AE188" s="75">
        <v>3</v>
      </c>
      <c r="AF188" s="72">
        <v>2</v>
      </c>
      <c r="AG188" s="70" t="s">
        <v>235</v>
      </c>
      <c r="AH188" s="70">
        <f>Tabulka2[[#This Row],[Hodnota dopadu - důvěrnost (B)]]*Tabulka2[[#This Row],[Hodnota zranitelnosti (B)]]*Tabulka2[[#This Row],[Hodnota hrozby (B)]]</f>
        <v>18</v>
      </c>
      <c r="AI188" s="70">
        <f>Tabulka2[[#This Row],[Hodnota dopadu - integrita (B)]]*Tabulka2[[#This Row],[Hodnota zranitelnosti (B)]]*Tabulka2[[#This Row],[Hodnota hrozby (B)]]</f>
        <v>18</v>
      </c>
      <c r="AJ188" s="76" t="s">
        <v>559</v>
      </c>
      <c r="AK188" s="76" t="s">
        <v>563</v>
      </c>
    </row>
    <row r="189" spans="1:37" ht="45" x14ac:dyDescent="0.25">
      <c r="A189" s="70" t="s">
        <v>530</v>
      </c>
      <c r="B189" s="71" t="s">
        <v>557</v>
      </c>
      <c r="C189" s="72">
        <f>'Katalog podpůrných aktiv'!$G$3</f>
        <v>3</v>
      </c>
      <c r="D189" s="72">
        <f>'Katalog podpůrných aktiv'!$I$3</f>
        <v>3</v>
      </c>
      <c r="E189" s="72">
        <f>'Katalog podpůrných aktiv'!$J$3</f>
        <v>3</v>
      </c>
      <c r="F189" s="71" t="s">
        <v>343</v>
      </c>
      <c r="G189" s="79">
        <v>4</v>
      </c>
      <c r="H189" s="81" t="s">
        <v>346</v>
      </c>
      <c r="I189" s="79">
        <v>4</v>
      </c>
      <c r="J189" s="82">
        <f>Tabulka2[[#This Row],[Hodnota dopadu - dostupnost]]*Tabulka2[[#This Row],[Hodnota zranitelnosti]]*Tabulka2[[#This Row],[Hodnota hrozby]]</f>
        <v>48</v>
      </c>
      <c r="K189" s="82">
        <f>Tabulka2[[#This Row],[Hodnota dopadu - důvěrnost]]*Tabulka2[[#This Row],[Hodnota zranitelnosti]]*Tabulka2[[#This Row],[Hodnota hrozby]]</f>
        <v>48</v>
      </c>
      <c r="L189" s="82">
        <f>Tabulka2[[#This Row],[Hodnota dopadu - integrita]]*Tabulka2[[#This Row],[Hodnota zranitelnosti]]*Tabulka2[[#This Row],[Hodnota hrozby]]</f>
        <v>48</v>
      </c>
      <c r="M189" s="71" t="s">
        <v>560</v>
      </c>
      <c r="N189" s="71" t="s">
        <v>563</v>
      </c>
      <c r="O189" s="71" t="s">
        <v>579</v>
      </c>
      <c r="P189" s="74"/>
      <c r="Q189" s="72">
        <f>'Katalog podpůrných aktiv'!$G$3</f>
        <v>3</v>
      </c>
      <c r="R189" s="72">
        <f>'Katalog podpůrných aktiv'!$I$3</f>
        <v>3</v>
      </c>
      <c r="S189" s="72">
        <f>'Katalog podpůrných aktiv'!$J$3</f>
        <v>3</v>
      </c>
      <c r="T189" s="75">
        <v>2</v>
      </c>
      <c r="U189" s="79">
        <v>4</v>
      </c>
      <c r="V189" s="70">
        <f>Tabulka2[[#This Row],[Hodnota dopadu - dostupnost (A)]]*Tabulka2[[#This Row],[Hodnota zranitelnosti (A)]]*Tabulka2[[#This Row],[Hodnota hrozby (A)]]</f>
        <v>24</v>
      </c>
      <c r="W189" s="70">
        <f>Tabulka2[[#This Row],[Hodnota dopadu - důvěrnost (A)]]*Tabulka2[[#This Row],[Hodnota zranitelnosti (A)]]*Tabulka2[[#This Row],[Hodnota hrozby (A)]]</f>
        <v>24</v>
      </c>
      <c r="X189" s="70">
        <f>Tabulka2[[#This Row],[Hodnota dopadu - integrita (A)]]*Tabulka2[[#This Row],[Hodnota zranitelnosti (A)]]*Tabulka2[[#This Row],[Hodnota hrozby (A)]]</f>
        <v>24</v>
      </c>
      <c r="Y189" s="71" t="s">
        <v>559</v>
      </c>
      <c r="Z189" s="76" t="s">
        <v>563</v>
      </c>
      <c r="AA189" s="77"/>
      <c r="AB189" s="72">
        <f>'Katalog podpůrných aktiv'!$G$3</f>
        <v>3</v>
      </c>
      <c r="AC189" s="72">
        <f>'Katalog podpůrných aktiv'!$I$3</f>
        <v>3</v>
      </c>
      <c r="AD189" s="72">
        <f>'Katalog podpůrných aktiv'!$J$3</f>
        <v>3</v>
      </c>
      <c r="AE189" s="75">
        <v>3</v>
      </c>
      <c r="AF189" s="72">
        <v>2</v>
      </c>
      <c r="AG189" s="70">
        <f>Tabulka2[[#This Row],[Hodnota dopadu - dostupnost (B)]]*Tabulka2[[#This Row],[Hodnota zranitelnosti (B)]]*Tabulka2[[#This Row],[Hodnota hrozby (B)]]</f>
        <v>18</v>
      </c>
      <c r="AH189" s="70">
        <f>Tabulka2[[#This Row],[Hodnota dopadu - důvěrnost (B)]]*Tabulka2[[#This Row],[Hodnota zranitelnosti (B)]]*Tabulka2[[#This Row],[Hodnota hrozby (B)]]</f>
        <v>18</v>
      </c>
      <c r="AI189" s="70">
        <f>Tabulka2[[#This Row],[Hodnota dopadu - integrita (B)]]*Tabulka2[[#This Row],[Hodnota zranitelnosti (B)]]*Tabulka2[[#This Row],[Hodnota hrozby (B)]]</f>
        <v>18</v>
      </c>
      <c r="AJ189" s="76" t="s">
        <v>559</v>
      </c>
      <c r="AK189" s="80"/>
    </row>
    <row r="190" spans="1:37" ht="15" x14ac:dyDescent="0.25">
      <c r="A190" s="70" t="s">
        <v>531</v>
      </c>
      <c r="B190" s="71" t="s">
        <v>557</v>
      </c>
      <c r="C190" s="72">
        <f>'Katalog podpůrných aktiv'!$G$3</f>
        <v>3</v>
      </c>
      <c r="D190" s="72">
        <f>'Katalog podpůrných aktiv'!$I$3</f>
        <v>3</v>
      </c>
      <c r="E190" s="72">
        <f>'Katalog podpůrných aktiv'!$J$3</f>
        <v>3</v>
      </c>
      <c r="F190" s="71" t="s">
        <v>343</v>
      </c>
      <c r="G190" s="72">
        <v>3</v>
      </c>
      <c r="H190" s="71" t="s">
        <v>354</v>
      </c>
      <c r="I190" s="72">
        <v>1</v>
      </c>
      <c r="J190" s="70">
        <f>Tabulka2[[#This Row],[Hodnota dopadu - dostupnost]]*Tabulka2[[#This Row],[Hodnota zranitelnosti]]*Tabulka2[[#This Row],[Hodnota hrozby]]</f>
        <v>9</v>
      </c>
      <c r="K190" s="70">
        <f>Tabulka2[[#This Row],[Hodnota dopadu - důvěrnost]]*Tabulka2[[#This Row],[Hodnota zranitelnosti]]*Tabulka2[[#This Row],[Hodnota hrozby]]</f>
        <v>9</v>
      </c>
      <c r="L190" s="70">
        <f>Tabulka2[[#This Row],[Hodnota dopadu - integrita]]*Tabulka2[[#This Row],[Hodnota zranitelnosti]]*Tabulka2[[#This Row],[Hodnota hrozby]]</f>
        <v>9</v>
      </c>
      <c r="M190" s="71" t="s">
        <v>558</v>
      </c>
      <c r="N190" s="71" t="s">
        <v>563</v>
      </c>
      <c r="O190" s="71" t="s">
        <v>563</v>
      </c>
      <c r="P190" s="74"/>
      <c r="Q190" s="72">
        <f>'Katalog podpůrných aktiv'!$G$3</f>
        <v>3</v>
      </c>
      <c r="R190" s="72">
        <f>'Katalog podpůrných aktiv'!$I$3</f>
        <v>3</v>
      </c>
      <c r="S190" s="72">
        <f>'Katalog podpůrných aktiv'!$J$3</f>
        <v>3</v>
      </c>
      <c r="T190" s="75">
        <v>3</v>
      </c>
      <c r="U190" s="72">
        <v>1</v>
      </c>
      <c r="V190" s="70">
        <f>Tabulka2[[#This Row],[Hodnota dopadu - dostupnost (A)]]*Tabulka2[[#This Row],[Hodnota zranitelnosti (A)]]*Tabulka2[[#This Row],[Hodnota hrozby (A)]]</f>
        <v>9</v>
      </c>
      <c r="W190" s="70">
        <f>Tabulka2[[#This Row],[Hodnota dopadu - důvěrnost (A)]]*Tabulka2[[#This Row],[Hodnota zranitelnosti (A)]]*Tabulka2[[#This Row],[Hodnota hrozby (A)]]</f>
        <v>9</v>
      </c>
      <c r="X190" s="70">
        <f>Tabulka2[[#This Row],[Hodnota dopadu - integrita (A)]]*Tabulka2[[#This Row],[Hodnota zranitelnosti (A)]]*Tabulka2[[#This Row],[Hodnota hrozby (A)]]</f>
        <v>9</v>
      </c>
      <c r="Y190" s="76" t="s">
        <v>558</v>
      </c>
      <c r="Z190" s="76" t="s">
        <v>563</v>
      </c>
      <c r="AA190" s="77"/>
      <c r="AB190" s="72">
        <f>'Katalog podpůrných aktiv'!$G$3</f>
        <v>3</v>
      </c>
      <c r="AC190" s="72">
        <f>'Katalog podpůrných aktiv'!$I$3</f>
        <v>3</v>
      </c>
      <c r="AD190" s="72">
        <f>'Katalog podpůrných aktiv'!$J$3</f>
        <v>3</v>
      </c>
      <c r="AE190" s="75">
        <v>3</v>
      </c>
      <c r="AF190" s="72">
        <v>1</v>
      </c>
      <c r="AG190" s="70">
        <f>Tabulka2[[#This Row],[Hodnota dopadu - dostupnost (B)]]*Tabulka2[[#This Row],[Hodnota zranitelnosti (B)]]*Tabulka2[[#This Row],[Hodnota hrozby (B)]]</f>
        <v>9</v>
      </c>
      <c r="AH190" s="70">
        <f>Tabulka2[[#This Row],[Hodnota dopadu - důvěrnost (B)]]*Tabulka2[[#This Row],[Hodnota zranitelnosti (B)]]*Tabulka2[[#This Row],[Hodnota hrozby (B)]]</f>
        <v>9</v>
      </c>
      <c r="AI190" s="70">
        <f>Tabulka2[[#This Row],[Hodnota dopadu - integrita (B)]]*Tabulka2[[#This Row],[Hodnota zranitelnosti (B)]]*Tabulka2[[#This Row],[Hodnota hrozby (B)]]</f>
        <v>9</v>
      </c>
      <c r="AJ190" s="76" t="s">
        <v>558</v>
      </c>
      <c r="AK190" s="76" t="s">
        <v>563</v>
      </c>
    </row>
    <row r="191" spans="1:37" ht="45" x14ac:dyDescent="0.25">
      <c r="A191" s="70" t="s">
        <v>532</v>
      </c>
      <c r="B191" s="71" t="s">
        <v>557</v>
      </c>
      <c r="C191" s="72">
        <f>'Katalog podpůrných aktiv'!$G$3</f>
        <v>3</v>
      </c>
      <c r="D191" s="72" t="s">
        <v>235</v>
      </c>
      <c r="E191" s="72">
        <f>'Katalog podpůrných aktiv'!$J$3</f>
        <v>3</v>
      </c>
      <c r="F191" s="71" t="s">
        <v>343</v>
      </c>
      <c r="G191" s="72">
        <v>3</v>
      </c>
      <c r="H191" s="73" t="s">
        <v>358</v>
      </c>
      <c r="I191" s="72">
        <v>2</v>
      </c>
      <c r="J191" s="70">
        <f>Tabulka2[[#This Row],[Hodnota dopadu - dostupnost]]*Tabulka2[[#This Row],[Hodnota zranitelnosti]]*Tabulka2[[#This Row],[Hodnota hrozby]]</f>
        <v>18</v>
      </c>
      <c r="K191" s="70" t="s">
        <v>235</v>
      </c>
      <c r="L191" s="70">
        <f>Tabulka2[[#This Row],[Hodnota dopadu - integrita]]*Tabulka2[[#This Row],[Hodnota zranitelnosti]]*Tabulka2[[#This Row],[Hodnota hrozby]]</f>
        <v>18</v>
      </c>
      <c r="M191" s="71" t="s">
        <v>559</v>
      </c>
      <c r="N191" s="71" t="s">
        <v>563</v>
      </c>
      <c r="O191" s="71" t="s">
        <v>563</v>
      </c>
      <c r="P191" s="74"/>
      <c r="Q191" s="72">
        <f>'Katalog podpůrných aktiv'!$G$3</f>
        <v>3</v>
      </c>
      <c r="R191" s="72" t="s">
        <v>235</v>
      </c>
      <c r="S191" s="72">
        <f>'Katalog podpůrných aktiv'!$J$3</f>
        <v>3</v>
      </c>
      <c r="T191" s="75">
        <v>3</v>
      </c>
      <c r="U191" s="72">
        <v>2</v>
      </c>
      <c r="V191" s="70">
        <f>Tabulka2[[#This Row],[Hodnota dopadu - dostupnost (A)]]*Tabulka2[[#This Row],[Hodnota zranitelnosti (A)]]*Tabulka2[[#This Row],[Hodnota hrozby (A)]]</f>
        <v>18</v>
      </c>
      <c r="W191" s="70" t="s">
        <v>235</v>
      </c>
      <c r="X191" s="70">
        <f>Tabulka2[[#This Row],[Hodnota dopadu - integrita (A)]]*Tabulka2[[#This Row],[Hodnota zranitelnosti (A)]]*Tabulka2[[#This Row],[Hodnota hrozby (A)]]</f>
        <v>18</v>
      </c>
      <c r="Y191" s="76" t="s">
        <v>559</v>
      </c>
      <c r="Z191" s="76" t="s">
        <v>563</v>
      </c>
      <c r="AA191" s="77"/>
      <c r="AB191" s="72">
        <f>'Katalog podpůrných aktiv'!$G$3</f>
        <v>3</v>
      </c>
      <c r="AC191" s="72" t="s">
        <v>235</v>
      </c>
      <c r="AD191" s="72">
        <f>'Katalog podpůrných aktiv'!$J$3</f>
        <v>3</v>
      </c>
      <c r="AE191" s="75">
        <v>3</v>
      </c>
      <c r="AF191" s="72">
        <v>2</v>
      </c>
      <c r="AG191" s="70">
        <f>Tabulka2[[#This Row],[Hodnota dopadu - dostupnost (B)]]*Tabulka2[[#This Row],[Hodnota zranitelnosti (B)]]*Tabulka2[[#This Row],[Hodnota hrozby (B)]]</f>
        <v>18</v>
      </c>
      <c r="AH191" s="70" t="s">
        <v>235</v>
      </c>
      <c r="AI191" s="70">
        <f>Tabulka2[[#This Row],[Hodnota dopadu - integrita (B)]]*Tabulka2[[#This Row],[Hodnota zranitelnosti (B)]]*Tabulka2[[#This Row],[Hodnota hrozby (B)]]</f>
        <v>18</v>
      </c>
      <c r="AJ191" s="76" t="s">
        <v>559</v>
      </c>
      <c r="AK191" s="76" t="s">
        <v>563</v>
      </c>
    </row>
    <row r="192" spans="1:37" ht="30" x14ac:dyDescent="0.25">
      <c r="A192" s="70" t="s">
        <v>533</v>
      </c>
      <c r="B192" s="71" t="s">
        <v>557</v>
      </c>
      <c r="C192" s="72">
        <f>'Katalog podpůrných aktiv'!$G$3</f>
        <v>3</v>
      </c>
      <c r="D192" s="72">
        <f>'Katalog podpůrných aktiv'!$I$3</f>
        <v>3</v>
      </c>
      <c r="E192" s="72">
        <f>'Katalog podpůrných aktiv'!$J$3</f>
        <v>3</v>
      </c>
      <c r="F192" s="71" t="s">
        <v>343</v>
      </c>
      <c r="G192" s="79">
        <v>4</v>
      </c>
      <c r="H192" s="78" t="s">
        <v>356</v>
      </c>
      <c r="I192" s="79">
        <v>4</v>
      </c>
      <c r="J192" s="82">
        <f>Tabulka2[[#This Row],[Hodnota dopadu - dostupnost]]*Tabulka2[[#This Row],[Hodnota zranitelnosti]]*Tabulka2[[#This Row],[Hodnota hrozby]]</f>
        <v>48</v>
      </c>
      <c r="K192" s="82">
        <f>Tabulka2[[#This Row],[Hodnota dopadu - důvěrnost]]*Tabulka2[[#This Row],[Hodnota zranitelnosti]]*Tabulka2[[#This Row],[Hodnota hrozby]]</f>
        <v>48</v>
      </c>
      <c r="L192" s="82">
        <f>Tabulka2[[#This Row],[Hodnota dopadu - integrita]]*Tabulka2[[#This Row],[Hodnota zranitelnosti]]*Tabulka2[[#This Row],[Hodnota hrozby]]</f>
        <v>48</v>
      </c>
      <c r="M192" s="71" t="s">
        <v>560</v>
      </c>
      <c r="N192" s="71" t="s">
        <v>563</v>
      </c>
      <c r="O192" s="71" t="s">
        <v>580</v>
      </c>
      <c r="P192" s="74"/>
      <c r="Q192" s="72">
        <f>'Katalog podpůrných aktiv'!$G$3</f>
        <v>3</v>
      </c>
      <c r="R192" s="72">
        <f>'Katalog podpůrných aktiv'!$I$3</f>
        <v>3</v>
      </c>
      <c r="S192" s="72">
        <f>'Katalog podpůrných aktiv'!$J$3</f>
        <v>3</v>
      </c>
      <c r="T192" s="75">
        <v>2</v>
      </c>
      <c r="U192" s="79">
        <v>4</v>
      </c>
      <c r="V192" s="70">
        <f>Tabulka2[[#This Row],[Hodnota dopadu - dostupnost (A)]]*Tabulka2[[#This Row],[Hodnota zranitelnosti (A)]]*Tabulka2[[#This Row],[Hodnota hrozby (A)]]</f>
        <v>24</v>
      </c>
      <c r="W192" s="70">
        <f>Tabulka2[[#This Row],[Hodnota dopadu - důvěrnost (A)]]*Tabulka2[[#This Row],[Hodnota zranitelnosti (A)]]*Tabulka2[[#This Row],[Hodnota hrozby (A)]]</f>
        <v>24</v>
      </c>
      <c r="X192" s="70">
        <f>Tabulka2[[#This Row],[Hodnota dopadu - integrita (A)]]*Tabulka2[[#This Row],[Hodnota zranitelnosti (A)]]*Tabulka2[[#This Row],[Hodnota hrozby (A)]]</f>
        <v>24</v>
      </c>
      <c r="Y192" s="76" t="s">
        <v>559</v>
      </c>
      <c r="Z192" s="76" t="s">
        <v>563</v>
      </c>
      <c r="AA192" s="77"/>
      <c r="AB192" s="72">
        <f>'Katalog podpůrných aktiv'!$G$3</f>
        <v>3</v>
      </c>
      <c r="AC192" s="72">
        <f>'Katalog podpůrných aktiv'!$I$3</f>
        <v>3</v>
      </c>
      <c r="AD192" s="72">
        <f>'Katalog podpůrných aktiv'!$J$3</f>
        <v>3</v>
      </c>
      <c r="AE192" s="75">
        <v>3</v>
      </c>
      <c r="AF192" s="72">
        <v>2</v>
      </c>
      <c r="AG192" s="70">
        <f>Tabulka2[[#This Row],[Hodnota dopadu - dostupnost (B)]]*Tabulka2[[#This Row],[Hodnota zranitelnosti (B)]]*Tabulka2[[#This Row],[Hodnota hrozby (B)]]</f>
        <v>18</v>
      </c>
      <c r="AH192" s="70">
        <f>Tabulka2[[#This Row],[Hodnota dopadu - důvěrnost (B)]]*Tabulka2[[#This Row],[Hodnota zranitelnosti (B)]]*Tabulka2[[#This Row],[Hodnota hrozby (B)]]</f>
        <v>18</v>
      </c>
      <c r="AI192" s="70">
        <f>Tabulka2[[#This Row],[Hodnota dopadu - integrita (B)]]*Tabulka2[[#This Row],[Hodnota zranitelnosti (B)]]*Tabulka2[[#This Row],[Hodnota hrozby (B)]]</f>
        <v>18</v>
      </c>
      <c r="AJ192" s="76" t="s">
        <v>559</v>
      </c>
      <c r="AK192" s="80" t="s">
        <v>563</v>
      </c>
    </row>
    <row r="193" spans="1:37" ht="30" x14ac:dyDescent="0.25">
      <c r="A193" s="70" t="s">
        <v>534</v>
      </c>
      <c r="B193" s="71" t="s">
        <v>557</v>
      </c>
      <c r="C193" s="72">
        <f>'Katalog podpůrných aktiv'!$G$3</f>
        <v>3</v>
      </c>
      <c r="D193" s="72">
        <f>'Katalog podpůrných aktiv'!$I$3</f>
        <v>3</v>
      </c>
      <c r="E193" s="72" t="s">
        <v>235</v>
      </c>
      <c r="F193" s="71" t="s">
        <v>343</v>
      </c>
      <c r="G193" s="79">
        <v>4</v>
      </c>
      <c r="H193" s="81" t="s">
        <v>398</v>
      </c>
      <c r="I193" s="79">
        <v>4</v>
      </c>
      <c r="J193" s="82">
        <f>Tabulka2[[#This Row],[Hodnota dopadu - dostupnost]]*Tabulka2[[#This Row],[Hodnota zranitelnosti]]*Tabulka2[[#This Row],[Hodnota hrozby]]</f>
        <v>48</v>
      </c>
      <c r="K193" s="82">
        <f>Tabulka2[[#This Row],[Hodnota dopadu - důvěrnost]]*Tabulka2[[#This Row],[Hodnota zranitelnosti]]*Tabulka2[[#This Row],[Hodnota hrozby]]</f>
        <v>48</v>
      </c>
      <c r="L193" s="70" t="s">
        <v>235</v>
      </c>
      <c r="M193" s="71" t="s">
        <v>560</v>
      </c>
      <c r="N193" s="71" t="s">
        <v>563</v>
      </c>
      <c r="O193" s="71" t="s">
        <v>581</v>
      </c>
      <c r="P193" s="74"/>
      <c r="Q193" s="72">
        <f>'Katalog podpůrných aktiv'!$G$3</f>
        <v>3</v>
      </c>
      <c r="R193" s="72">
        <f>'Katalog podpůrných aktiv'!$I$3</f>
        <v>3</v>
      </c>
      <c r="S193" s="72" t="s">
        <v>235</v>
      </c>
      <c r="T193" s="75">
        <v>2</v>
      </c>
      <c r="U193" s="79">
        <v>4</v>
      </c>
      <c r="V193" s="70">
        <f>Tabulka2[[#This Row],[Hodnota dopadu - dostupnost (A)]]*Tabulka2[[#This Row],[Hodnota zranitelnosti (A)]]*Tabulka2[[#This Row],[Hodnota hrozby (A)]]</f>
        <v>24</v>
      </c>
      <c r="W193" s="70">
        <f>Tabulka2[[#This Row],[Hodnota dopadu - důvěrnost (A)]]*Tabulka2[[#This Row],[Hodnota zranitelnosti (A)]]*Tabulka2[[#This Row],[Hodnota hrozby (A)]]</f>
        <v>24</v>
      </c>
      <c r="X193" s="70" t="s">
        <v>235</v>
      </c>
      <c r="Y193" s="76" t="s">
        <v>559</v>
      </c>
      <c r="Z193" s="76" t="s">
        <v>563</v>
      </c>
      <c r="AA193" s="77"/>
      <c r="AB193" s="72">
        <f>'Katalog podpůrných aktiv'!$G$3</f>
        <v>3</v>
      </c>
      <c r="AC193" s="72">
        <f>'Katalog podpůrných aktiv'!$I$3</f>
        <v>3</v>
      </c>
      <c r="AD193" s="72" t="s">
        <v>235</v>
      </c>
      <c r="AE193" s="75">
        <v>3</v>
      </c>
      <c r="AF193" s="72">
        <v>2</v>
      </c>
      <c r="AG193" s="70">
        <f>Tabulka2[[#This Row],[Hodnota dopadu - dostupnost (B)]]*Tabulka2[[#This Row],[Hodnota zranitelnosti (B)]]*Tabulka2[[#This Row],[Hodnota hrozby (B)]]</f>
        <v>18</v>
      </c>
      <c r="AH193" s="70">
        <f>Tabulka2[[#This Row],[Hodnota dopadu - důvěrnost (B)]]*Tabulka2[[#This Row],[Hodnota zranitelnosti (B)]]*Tabulka2[[#This Row],[Hodnota hrozby (B)]]</f>
        <v>18</v>
      </c>
      <c r="AI193" s="70" t="s">
        <v>235</v>
      </c>
      <c r="AJ193" s="76" t="s">
        <v>559</v>
      </c>
      <c r="AK193" s="76" t="s">
        <v>563</v>
      </c>
    </row>
    <row r="194" spans="1:37" ht="30" x14ac:dyDescent="0.25">
      <c r="A194" s="70" t="s">
        <v>535</v>
      </c>
      <c r="B194" s="71" t="s">
        <v>557</v>
      </c>
      <c r="C194" s="72">
        <f>'Katalog podpůrných aktiv'!$G$3</f>
        <v>3</v>
      </c>
      <c r="D194" s="72">
        <f>'Katalog podpůrných aktiv'!$I$3</f>
        <v>3</v>
      </c>
      <c r="E194" s="72">
        <f>'Katalog podpůrných aktiv'!$J$3</f>
        <v>3</v>
      </c>
      <c r="F194" s="71" t="s">
        <v>343</v>
      </c>
      <c r="G194" s="72">
        <v>3</v>
      </c>
      <c r="H194" s="71" t="s">
        <v>349</v>
      </c>
      <c r="I194" s="72">
        <v>2</v>
      </c>
      <c r="J194" s="70">
        <f>Tabulka2[[#This Row],[Hodnota dopadu - dostupnost]]*Tabulka2[[#This Row],[Hodnota zranitelnosti]]*Tabulka2[[#This Row],[Hodnota hrozby]]</f>
        <v>18</v>
      </c>
      <c r="K194" s="70">
        <f>Tabulka2[[#This Row],[Hodnota dopadu - důvěrnost]]*Tabulka2[[#This Row],[Hodnota zranitelnosti]]*Tabulka2[[#This Row],[Hodnota hrozby]]</f>
        <v>18</v>
      </c>
      <c r="L194" s="70">
        <f>Tabulka2[[#This Row],[Hodnota dopadu - integrita]]*Tabulka2[[#This Row],[Hodnota zranitelnosti]]*Tabulka2[[#This Row],[Hodnota hrozby]]</f>
        <v>18</v>
      </c>
      <c r="M194" s="71" t="s">
        <v>559</v>
      </c>
      <c r="N194" s="71" t="s">
        <v>563</v>
      </c>
      <c r="O194" s="71" t="s">
        <v>563</v>
      </c>
      <c r="P194" s="74"/>
      <c r="Q194" s="72">
        <f>'Katalog podpůrných aktiv'!$G$3</f>
        <v>3</v>
      </c>
      <c r="R194" s="72">
        <f>'Katalog podpůrných aktiv'!$I$3</f>
        <v>3</v>
      </c>
      <c r="S194" s="72">
        <f>'Katalog podpůrných aktiv'!$J$3</f>
        <v>3</v>
      </c>
      <c r="T194" s="75">
        <v>3</v>
      </c>
      <c r="U194" s="72">
        <v>2</v>
      </c>
      <c r="V194" s="70">
        <f>Tabulka2[[#This Row],[Hodnota dopadu - dostupnost (A)]]*Tabulka2[[#This Row],[Hodnota zranitelnosti (A)]]*Tabulka2[[#This Row],[Hodnota hrozby (A)]]</f>
        <v>18</v>
      </c>
      <c r="W194" s="70">
        <f>Tabulka2[[#This Row],[Hodnota dopadu - důvěrnost (A)]]*Tabulka2[[#This Row],[Hodnota zranitelnosti (A)]]*Tabulka2[[#This Row],[Hodnota hrozby (A)]]</f>
        <v>18</v>
      </c>
      <c r="X194" s="70">
        <f>Tabulka2[[#This Row],[Hodnota dopadu - integrita (A)]]*Tabulka2[[#This Row],[Hodnota zranitelnosti (A)]]*Tabulka2[[#This Row],[Hodnota hrozby (A)]]</f>
        <v>18</v>
      </c>
      <c r="Y194" s="76" t="s">
        <v>559</v>
      </c>
      <c r="Z194" s="76" t="s">
        <v>563</v>
      </c>
      <c r="AA194" s="77"/>
      <c r="AB194" s="72">
        <f>'Katalog podpůrných aktiv'!$G$3</f>
        <v>3</v>
      </c>
      <c r="AC194" s="72">
        <f>'Katalog podpůrných aktiv'!$I$3</f>
        <v>3</v>
      </c>
      <c r="AD194" s="72">
        <f>'Katalog podpůrných aktiv'!$J$3</f>
        <v>3</v>
      </c>
      <c r="AE194" s="75">
        <v>3</v>
      </c>
      <c r="AF194" s="72">
        <v>2</v>
      </c>
      <c r="AG194" s="70">
        <f>Tabulka2[[#This Row],[Hodnota dopadu - dostupnost (B)]]*Tabulka2[[#This Row],[Hodnota zranitelnosti (B)]]*Tabulka2[[#This Row],[Hodnota hrozby (B)]]</f>
        <v>18</v>
      </c>
      <c r="AH194" s="70">
        <f>Tabulka2[[#This Row],[Hodnota dopadu - důvěrnost (B)]]*Tabulka2[[#This Row],[Hodnota zranitelnosti (B)]]*Tabulka2[[#This Row],[Hodnota hrozby (B)]]</f>
        <v>18</v>
      </c>
      <c r="AI194" s="70">
        <f>Tabulka2[[#This Row],[Hodnota dopadu - integrita (B)]]*Tabulka2[[#This Row],[Hodnota zranitelnosti (B)]]*Tabulka2[[#This Row],[Hodnota hrozby (B)]]</f>
        <v>18</v>
      </c>
      <c r="AJ194" s="76" t="s">
        <v>559</v>
      </c>
      <c r="AK194" s="76" t="s">
        <v>563</v>
      </c>
    </row>
    <row r="195" spans="1:37" ht="30" x14ac:dyDescent="0.25">
      <c r="A195" s="70" t="s">
        <v>536</v>
      </c>
      <c r="B195" s="71" t="s">
        <v>557</v>
      </c>
      <c r="C195" s="72">
        <f>'Katalog podpůrných aktiv'!$G$3</f>
        <v>3</v>
      </c>
      <c r="D195" s="72">
        <f>'Katalog podpůrných aktiv'!$I$3</f>
        <v>3</v>
      </c>
      <c r="E195" s="72">
        <f>'Katalog podpůrných aktiv'!$J$3</f>
        <v>3</v>
      </c>
      <c r="F195" s="71" t="s">
        <v>343</v>
      </c>
      <c r="G195" s="72">
        <v>3</v>
      </c>
      <c r="H195" s="73" t="s">
        <v>350</v>
      </c>
      <c r="I195" s="72">
        <v>2</v>
      </c>
      <c r="J195" s="70">
        <f>Tabulka2[[#This Row],[Hodnota dopadu - dostupnost]]*Tabulka2[[#This Row],[Hodnota zranitelnosti]]*Tabulka2[[#This Row],[Hodnota hrozby]]</f>
        <v>18</v>
      </c>
      <c r="K195" s="70">
        <f>Tabulka2[[#This Row],[Hodnota dopadu - důvěrnost]]*Tabulka2[[#This Row],[Hodnota zranitelnosti]]*Tabulka2[[#This Row],[Hodnota hrozby]]</f>
        <v>18</v>
      </c>
      <c r="L195" s="70">
        <f>Tabulka2[[#This Row],[Hodnota dopadu - integrita]]*Tabulka2[[#This Row],[Hodnota zranitelnosti]]*Tabulka2[[#This Row],[Hodnota hrozby]]</f>
        <v>18</v>
      </c>
      <c r="M195" s="71" t="s">
        <v>559</v>
      </c>
      <c r="N195" s="71" t="s">
        <v>563</v>
      </c>
      <c r="O195" s="71" t="s">
        <v>563</v>
      </c>
      <c r="P195" s="74"/>
      <c r="Q195" s="72">
        <f>'Katalog podpůrných aktiv'!$G$3</f>
        <v>3</v>
      </c>
      <c r="R195" s="72">
        <f>'Katalog podpůrných aktiv'!$I$3</f>
        <v>3</v>
      </c>
      <c r="S195" s="72">
        <f>'Katalog podpůrných aktiv'!$J$3</f>
        <v>3</v>
      </c>
      <c r="T195" s="75">
        <v>3</v>
      </c>
      <c r="U195" s="72">
        <v>2</v>
      </c>
      <c r="V195" s="70">
        <f>Tabulka2[[#This Row],[Hodnota dopadu - dostupnost (A)]]*Tabulka2[[#This Row],[Hodnota zranitelnosti (A)]]*Tabulka2[[#This Row],[Hodnota hrozby (A)]]</f>
        <v>18</v>
      </c>
      <c r="W195" s="70">
        <f>Tabulka2[[#This Row],[Hodnota dopadu - důvěrnost (A)]]*Tabulka2[[#This Row],[Hodnota zranitelnosti (A)]]*Tabulka2[[#This Row],[Hodnota hrozby (A)]]</f>
        <v>18</v>
      </c>
      <c r="X195" s="70">
        <f>Tabulka2[[#This Row],[Hodnota dopadu - integrita (A)]]*Tabulka2[[#This Row],[Hodnota zranitelnosti (A)]]*Tabulka2[[#This Row],[Hodnota hrozby (A)]]</f>
        <v>18</v>
      </c>
      <c r="Y195" s="76" t="s">
        <v>559</v>
      </c>
      <c r="Z195" s="76" t="s">
        <v>563</v>
      </c>
      <c r="AA195" s="77"/>
      <c r="AB195" s="72">
        <f>'Katalog podpůrných aktiv'!$G$3</f>
        <v>3</v>
      </c>
      <c r="AC195" s="72">
        <f>'Katalog podpůrných aktiv'!$I$3</f>
        <v>3</v>
      </c>
      <c r="AD195" s="72">
        <f>'Katalog podpůrných aktiv'!$J$3</f>
        <v>3</v>
      </c>
      <c r="AE195" s="75">
        <v>3</v>
      </c>
      <c r="AF195" s="72">
        <v>2</v>
      </c>
      <c r="AG195" s="70">
        <f>Tabulka2[[#This Row],[Hodnota dopadu - dostupnost (B)]]*Tabulka2[[#This Row],[Hodnota zranitelnosti (B)]]*Tabulka2[[#This Row],[Hodnota hrozby (B)]]</f>
        <v>18</v>
      </c>
      <c r="AH195" s="70">
        <f>Tabulka2[[#This Row],[Hodnota dopadu - důvěrnost (B)]]*Tabulka2[[#This Row],[Hodnota zranitelnosti (B)]]*Tabulka2[[#This Row],[Hodnota hrozby (B)]]</f>
        <v>18</v>
      </c>
      <c r="AI195" s="70">
        <f>Tabulka2[[#This Row],[Hodnota dopadu - integrita (B)]]*Tabulka2[[#This Row],[Hodnota zranitelnosti (B)]]*Tabulka2[[#This Row],[Hodnota hrozby (B)]]</f>
        <v>18</v>
      </c>
      <c r="AJ195" s="76" t="s">
        <v>559</v>
      </c>
      <c r="AK195" s="76" t="s">
        <v>563</v>
      </c>
    </row>
    <row r="196" spans="1:37" ht="30" x14ac:dyDescent="0.25">
      <c r="A196" s="70" t="s">
        <v>537</v>
      </c>
      <c r="B196" s="71" t="s">
        <v>557</v>
      </c>
      <c r="C196" s="72">
        <f>'Katalog podpůrných aktiv'!$G$3</f>
        <v>3</v>
      </c>
      <c r="D196" s="72">
        <f>'Katalog podpůrných aktiv'!$I$3</f>
        <v>3</v>
      </c>
      <c r="E196" s="72">
        <f>'Katalog podpůrných aktiv'!$J$3</f>
        <v>3</v>
      </c>
      <c r="F196" s="71" t="s">
        <v>343</v>
      </c>
      <c r="G196" s="79">
        <v>4</v>
      </c>
      <c r="H196" s="78" t="s">
        <v>352</v>
      </c>
      <c r="I196" s="79">
        <v>4</v>
      </c>
      <c r="J196" s="82">
        <f>Tabulka2[[#This Row],[Hodnota dopadu - dostupnost]]*Tabulka2[[#This Row],[Hodnota zranitelnosti]]*Tabulka2[[#This Row],[Hodnota hrozby]]</f>
        <v>48</v>
      </c>
      <c r="K196" s="82">
        <f>Tabulka2[[#This Row],[Hodnota dopadu - důvěrnost]]*Tabulka2[[#This Row],[Hodnota zranitelnosti]]*Tabulka2[[#This Row],[Hodnota hrozby]]</f>
        <v>48</v>
      </c>
      <c r="L196" s="82">
        <f>Tabulka2[[#This Row],[Hodnota dopadu - integrita]]*Tabulka2[[#This Row],[Hodnota zranitelnosti]]*Tabulka2[[#This Row],[Hodnota hrozby]]</f>
        <v>48</v>
      </c>
      <c r="M196" s="71" t="s">
        <v>560</v>
      </c>
      <c r="N196" s="71" t="s">
        <v>563</v>
      </c>
      <c r="O196" s="71" t="s">
        <v>579</v>
      </c>
      <c r="P196" s="74"/>
      <c r="Q196" s="72">
        <f>'Katalog podpůrných aktiv'!$G$3</f>
        <v>3</v>
      </c>
      <c r="R196" s="72">
        <f>'Katalog podpůrných aktiv'!$I$3</f>
        <v>3</v>
      </c>
      <c r="S196" s="72">
        <f>'Katalog podpůrných aktiv'!$J$3</f>
        <v>3</v>
      </c>
      <c r="T196" s="75">
        <v>2</v>
      </c>
      <c r="U196" s="79">
        <v>4</v>
      </c>
      <c r="V196" s="70">
        <f>Tabulka2[[#This Row],[Hodnota dopadu - dostupnost (A)]]*Tabulka2[[#This Row],[Hodnota zranitelnosti (A)]]*Tabulka2[[#This Row],[Hodnota hrozby (A)]]</f>
        <v>24</v>
      </c>
      <c r="W196" s="70">
        <f>Tabulka2[[#This Row],[Hodnota dopadu - důvěrnost (A)]]*Tabulka2[[#This Row],[Hodnota zranitelnosti (A)]]*Tabulka2[[#This Row],[Hodnota hrozby (A)]]</f>
        <v>24</v>
      </c>
      <c r="X196" s="70">
        <f>Tabulka2[[#This Row],[Hodnota dopadu - integrita (A)]]*Tabulka2[[#This Row],[Hodnota zranitelnosti (A)]]*Tabulka2[[#This Row],[Hodnota hrozby (A)]]</f>
        <v>24</v>
      </c>
      <c r="Y196" s="71" t="s">
        <v>559</v>
      </c>
      <c r="Z196" s="71" t="s">
        <v>563</v>
      </c>
      <c r="AA196" s="77"/>
      <c r="AB196" s="72">
        <f>'Katalog podpůrných aktiv'!$G$3</f>
        <v>3</v>
      </c>
      <c r="AC196" s="72">
        <f>'Katalog podpůrných aktiv'!$I$3</f>
        <v>3</v>
      </c>
      <c r="AD196" s="72">
        <f>'Katalog podpůrných aktiv'!$J$3</f>
        <v>3</v>
      </c>
      <c r="AE196" s="75">
        <v>3</v>
      </c>
      <c r="AF196" s="72">
        <v>2</v>
      </c>
      <c r="AG196" s="70">
        <f>Tabulka2[[#This Row],[Hodnota dopadu - dostupnost (B)]]*Tabulka2[[#This Row],[Hodnota zranitelnosti (B)]]*Tabulka2[[#This Row],[Hodnota hrozby (B)]]</f>
        <v>18</v>
      </c>
      <c r="AH196" s="70">
        <f>Tabulka2[[#This Row],[Hodnota dopadu - důvěrnost (B)]]*Tabulka2[[#This Row],[Hodnota zranitelnosti (B)]]*Tabulka2[[#This Row],[Hodnota hrozby (B)]]</f>
        <v>18</v>
      </c>
      <c r="AI196" s="70">
        <f>Tabulka2[[#This Row],[Hodnota dopadu - integrita (B)]]*Tabulka2[[#This Row],[Hodnota zranitelnosti (B)]]*Tabulka2[[#This Row],[Hodnota hrozby (B)]]</f>
        <v>18</v>
      </c>
      <c r="AJ196" s="76" t="s">
        <v>559</v>
      </c>
      <c r="AK196" s="76" t="s">
        <v>563</v>
      </c>
    </row>
    <row r="197" spans="1:37" ht="75" x14ac:dyDescent="0.25">
      <c r="A197" s="70" t="s">
        <v>538</v>
      </c>
      <c r="B197" s="71" t="s">
        <v>557</v>
      </c>
      <c r="C197" s="72">
        <f>'Katalog podpůrných aktiv'!$G$3</f>
        <v>3</v>
      </c>
      <c r="D197" s="72" t="s">
        <v>235</v>
      </c>
      <c r="E197" s="72" t="s">
        <v>235</v>
      </c>
      <c r="F197" s="71" t="s">
        <v>343</v>
      </c>
      <c r="G197" s="79">
        <v>4</v>
      </c>
      <c r="H197" s="81" t="s">
        <v>351</v>
      </c>
      <c r="I197" s="79">
        <v>4</v>
      </c>
      <c r="J197" s="82">
        <f>Tabulka2[[#This Row],[Hodnota dopadu - dostupnost]]*Tabulka2[[#This Row],[Hodnota zranitelnosti]]*Tabulka2[[#This Row],[Hodnota hrozby]]</f>
        <v>48</v>
      </c>
      <c r="K197" s="70" t="s">
        <v>235</v>
      </c>
      <c r="L197" s="70" t="s">
        <v>235</v>
      </c>
      <c r="M197" s="71" t="s">
        <v>560</v>
      </c>
      <c r="N197" s="71" t="s">
        <v>563</v>
      </c>
      <c r="O197" s="71" t="s">
        <v>578</v>
      </c>
      <c r="P197" s="74"/>
      <c r="Q197" s="72">
        <f>'Katalog podpůrných aktiv'!$G$3</f>
        <v>3</v>
      </c>
      <c r="R197" s="72" t="s">
        <v>235</v>
      </c>
      <c r="S197" s="72" t="s">
        <v>235</v>
      </c>
      <c r="T197" s="75">
        <v>2</v>
      </c>
      <c r="U197" s="79">
        <v>4</v>
      </c>
      <c r="V197" s="70">
        <f>Tabulka2[[#This Row],[Hodnota dopadu - dostupnost (A)]]*Tabulka2[[#This Row],[Hodnota zranitelnosti (A)]]*Tabulka2[[#This Row],[Hodnota hrozby (A)]]</f>
        <v>24</v>
      </c>
      <c r="W197" s="70" t="s">
        <v>235</v>
      </c>
      <c r="X197" s="70" t="s">
        <v>235</v>
      </c>
      <c r="Y197" s="76" t="s">
        <v>559</v>
      </c>
      <c r="Z197" s="76" t="s">
        <v>563</v>
      </c>
      <c r="AA197" s="77"/>
      <c r="AB197" s="72">
        <f>'Katalog podpůrných aktiv'!$G$3</f>
        <v>3</v>
      </c>
      <c r="AC197" s="72" t="s">
        <v>235</v>
      </c>
      <c r="AD197" s="72" t="s">
        <v>235</v>
      </c>
      <c r="AE197" s="75">
        <v>3</v>
      </c>
      <c r="AF197" s="72">
        <v>2</v>
      </c>
      <c r="AG197" s="70">
        <f>Tabulka2[[#This Row],[Hodnota dopadu - dostupnost (B)]]*Tabulka2[[#This Row],[Hodnota zranitelnosti (B)]]*Tabulka2[[#This Row],[Hodnota hrozby (B)]]</f>
        <v>18</v>
      </c>
      <c r="AH197" s="70" t="s">
        <v>235</v>
      </c>
      <c r="AI197" s="70" t="s">
        <v>235</v>
      </c>
      <c r="AJ197" s="76" t="s">
        <v>559</v>
      </c>
      <c r="AK197" s="76" t="s">
        <v>563</v>
      </c>
    </row>
    <row r="198" spans="1:37" ht="60" x14ac:dyDescent="0.25">
      <c r="A198" s="70" t="s">
        <v>539</v>
      </c>
      <c r="B198" s="71" t="s">
        <v>557</v>
      </c>
      <c r="C198" s="72" t="s">
        <v>235</v>
      </c>
      <c r="D198" s="72">
        <f>'Katalog podpůrných aktiv'!$I$3</f>
        <v>3</v>
      </c>
      <c r="E198" s="72" t="s">
        <v>235</v>
      </c>
      <c r="F198" s="71" t="s">
        <v>343</v>
      </c>
      <c r="G198" s="79">
        <v>4</v>
      </c>
      <c r="H198" s="78" t="s">
        <v>399</v>
      </c>
      <c r="I198" s="79">
        <v>4</v>
      </c>
      <c r="J198" s="70" t="s">
        <v>235</v>
      </c>
      <c r="K198" s="82">
        <f>Tabulka2[[#This Row],[Hodnota dopadu - důvěrnost]]*Tabulka2[[#This Row],[Hodnota zranitelnosti]]*Tabulka2[[#This Row],[Hodnota hrozby]]</f>
        <v>48</v>
      </c>
      <c r="L198" s="70" t="s">
        <v>235</v>
      </c>
      <c r="M198" s="71" t="s">
        <v>560</v>
      </c>
      <c r="N198" s="71" t="s">
        <v>563</v>
      </c>
      <c r="O198" s="71" t="s">
        <v>582</v>
      </c>
      <c r="P198" s="74"/>
      <c r="Q198" s="72" t="s">
        <v>235</v>
      </c>
      <c r="R198" s="72">
        <f>'Katalog podpůrných aktiv'!$I$3</f>
        <v>3</v>
      </c>
      <c r="S198" s="72" t="s">
        <v>235</v>
      </c>
      <c r="T198" s="75">
        <v>2</v>
      </c>
      <c r="U198" s="79">
        <v>4</v>
      </c>
      <c r="V198" s="70" t="s">
        <v>235</v>
      </c>
      <c r="W198" s="70">
        <f>Tabulka2[[#This Row],[Hodnota dopadu - důvěrnost (A)]]*Tabulka2[[#This Row],[Hodnota zranitelnosti (A)]]*Tabulka2[[#This Row],[Hodnota hrozby (A)]]</f>
        <v>24</v>
      </c>
      <c r="X198" s="70" t="s">
        <v>235</v>
      </c>
      <c r="Y198" s="76" t="s">
        <v>560</v>
      </c>
      <c r="Z198" s="76" t="s">
        <v>595</v>
      </c>
      <c r="AA198" s="77"/>
      <c r="AB198" s="72" t="s">
        <v>235</v>
      </c>
      <c r="AC198" s="72">
        <f>'Katalog podpůrných aktiv'!$I$3</f>
        <v>3</v>
      </c>
      <c r="AD198" s="72" t="s">
        <v>235</v>
      </c>
      <c r="AE198" s="75">
        <v>3</v>
      </c>
      <c r="AF198" s="72">
        <v>2</v>
      </c>
      <c r="AG198" s="70" t="s">
        <v>235</v>
      </c>
      <c r="AH198" s="70">
        <f>Tabulka2[[#This Row],[Hodnota dopadu - důvěrnost (B)]]*Tabulka2[[#This Row],[Hodnota zranitelnosti (B)]]*Tabulka2[[#This Row],[Hodnota hrozby (B)]]</f>
        <v>18</v>
      </c>
      <c r="AI198" s="70" t="s">
        <v>235</v>
      </c>
      <c r="AJ198" s="76" t="s">
        <v>559</v>
      </c>
      <c r="AK198" s="76" t="s">
        <v>563</v>
      </c>
    </row>
    <row r="199" spans="1:37" ht="45" x14ac:dyDescent="0.25">
      <c r="A199" s="70" t="s">
        <v>540</v>
      </c>
      <c r="B199" s="71" t="s">
        <v>557</v>
      </c>
      <c r="C199" s="72">
        <f>'Katalog podpůrných aktiv'!$G$3</f>
        <v>3</v>
      </c>
      <c r="D199" s="72" t="s">
        <v>235</v>
      </c>
      <c r="E199" s="72">
        <f>'Katalog podpůrných aktiv'!$J$3</f>
        <v>3</v>
      </c>
      <c r="F199" s="71" t="s">
        <v>344</v>
      </c>
      <c r="G199" s="79">
        <v>4</v>
      </c>
      <c r="H199" s="81" t="s">
        <v>345</v>
      </c>
      <c r="I199" s="79">
        <v>4</v>
      </c>
      <c r="J199" s="82">
        <f>Tabulka2[[#This Row],[Hodnota dopadu - dostupnost]]*Tabulka2[[#This Row],[Hodnota zranitelnosti]]*Tabulka2[[#This Row],[Hodnota hrozby]]</f>
        <v>48</v>
      </c>
      <c r="K199" s="70" t="s">
        <v>235</v>
      </c>
      <c r="L199" s="82">
        <f>Tabulka2[[#This Row],[Hodnota dopadu - integrita]]*Tabulka2[[#This Row],[Hodnota zranitelnosti]]*Tabulka2[[#This Row],[Hodnota hrozby]]</f>
        <v>48</v>
      </c>
      <c r="M199" s="71" t="s">
        <v>560</v>
      </c>
      <c r="N199" s="71" t="s">
        <v>563</v>
      </c>
      <c r="O199" s="71" t="s">
        <v>578</v>
      </c>
      <c r="P199" s="74"/>
      <c r="Q199" s="72">
        <f>'Katalog podpůrných aktiv'!$G$3</f>
        <v>3</v>
      </c>
      <c r="R199" s="72" t="s">
        <v>235</v>
      </c>
      <c r="S199" s="72">
        <f>'Katalog podpůrných aktiv'!$J$3</f>
        <v>3</v>
      </c>
      <c r="T199" s="75">
        <v>2</v>
      </c>
      <c r="U199" s="79">
        <v>4</v>
      </c>
      <c r="V199" s="70">
        <f>Tabulka2[[#This Row],[Hodnota dopadu - dostupnost (A)]]*Tabulka2[[#This Row],[Hodnota zranitelnosti (A)]]*Tabulka2[[#This Row],[Hodnota hrozby (A)]]</f>
        <v>24</v>
      </c>
      <c r="W199" s="70" t="s">
        <v>235</v>
      </c>
      <c r="X199" s="70">
        <f>Tabulka2[[#This Row],[Hodnota dopadu - integrita (A)]]*Tabulka2[[#This Row],[Hodnota zranitelnosti (A)]]*Tabulka2[[#This Row],[Hodnota hrozby (A)]]</f>
        <v>24</v>
      </c>
      <c r="Y199" s="71" t="s">
        <v>559</v>
      </c>
      <c r="Z199" s="76" t="s">
        <v>563</v>
      </c>
      <c r="AA199" s="77"/>
      <c r="AB199" s="72">
        <f>'Katalog podpůrných aktiv'!$G$3</f>
        <v>3</v>
      </c>
      <c r="AC199" s="72" t="s">
        <v>235</v>
      </c>
      <c r="AD199" s="72">
        <f>'Katalog podpůrných aktiv'!$J$3</f>
        <v>3</v>
      </c>
      <c r="AE199" s="75">
        <v>3</v>
      </c>
      <c r="AF199" s="72">
        <v>2</v>
      </c>
      <c r="AG199" s="70">
        <f>Tabulka2[[#This Row],[Hodnota dopadu - dostupnost (B)]]*Tabulka2[[#This Row],[Hodnota zranitelnosti (B)]]*Tabulka2[[#This Row],[Hodnota hrozby (B)]]</f>
        <v>18</v>
      </c>
      <c r="AH199" s="70" t="s">
        <v>235</v>
      </c>
      <c r="AI199" s="70">
        <f>Tabulka2[[#This Row],[Hodnota dopadu - integrita (B)]]*Tabulka2[[#This Row],[Hodnota zranitelnosti (B)]]*Tabulka2[[#This Row],[Hodnota hrozby (B)]]</f>
        <v>18</v>
      </c>
      <c r="AJ199" s="76" t="s">
        <v>559</v>
      </c>
      <c r="AK199" s="80" t="s">
        <v>563</v>
      </c>
    </row>
    <row r="200" spans="1:37" ht="45" x14ac:dyDescent="0.25">
      <c r="A200" s="70" t="s">
        <v>541</v>
      </c>
      <c r="B200" s="71" t="s">
        <v>557</v>
      </c>
      <c r="C200" s="72">
        <f>'Katalog podpůrných aktiv'!$G$3</f>
        <v>3</v>
      </c>
      <c r="D200" s="72">
        <f>'Katalog podpůrných aktiv'!$I$3</f>
        <v>3</v>
      </c>
      <c r="E200" s="72">
        <f>'Katalog podpůrných aktiv'!$J$3</f>
        <v>3</v>
      </c>
      <c r="F200" s="71" t="s">
        <v>344</v>
      </c>
      <c r="G200" s="79">
        <v>4</v>
      </c>
      <c r="H200" s="78" t="s">
        <v>346</v>
      </c>
      <c r="I200" s="79">
        <v>4</v>
      </c>
      <c r="J200" s="82">
        <f>Tabulka2[[#This Row],[Hodnota dopadu - dostupnost]]*Tabulka2[[#This Row],[Hodnota zranitelnosti]]*Tabulka2[[#This Row],[Hodnota hrozby]]</f>
        <v>48</v>
      </c>
      <c r="K200" s="82">
        <f>Tabulka2[[#This Row],[Hodnota dopadu - důvěrnost]]*Tabulka2[[#This Row],[Hodnota zranitelnosti]]*Tabulka2[[#This Row],[Hodnota hrozby]]</f>
        <v>48</v>
      </c>
      <c r="L200" s="82">
        <f>Tabulka2[[#This Row],[Hodnota dopadu - integrita]]*Tabulka2[[#This Row],[Hodnota zranitelnosti]]*Tabulka2[[#This Row],[Hodnota hrozby]]</f>
        <v>48</v>
      </c>
      <c r="M200" s="71" t="s">
        <v>560</v>
      </c>
      <c r="N200" s="71" t="s">
        <v>563</v>
      </c>
      <c r="O200" s="71" t="s">
        <v>579</v>
      </c>
      <c r="P200" s="74"/>
      <c r="Q200" s="72">
        <f>'Katalog podpůrných aktiv'!$G$3</f>
        <v>3</v>
      </c>
      <c r="R200" s="72">
        <f>'Katalog podpůrných aktiv'!$I$3</f>
        <v>3</v>
      </c>
      <c r="S200" s="72">
        <f>'Katalog podpůrných aktiv'!$J$3</f>
        <v>3</v>
      </c>
      <c r="T200" s="75">
        <v>2</v>
      </c>
      <c r="U200" s="79">
        <v>4</v>
      </c>
      <c r="V200" s="70">
        <f>Tabulka2[[#This Row],[Hodnota dopadu - dostupnost (A)]]*Tabulka2[[#This Row],[Hodnota zranitelnosti (A)]]*Tabulka2[[#This Row],[Hodnota hrozby (A)]]</f>
        <v>24</v>
      </c>
      <c r="W200" s="70">
        <f>Tabulka2[[#This Row],[Hodnota dopadu - důvěrnost (A)]]*Tabulka2[[#This Row],[Hodnota zranitelnosti (A)]]*Tabulka2[[#This Row],[Hodnota hrozby (A)]]</f>
        <v>24</v>
      </c>
      <c r="X200" s="70">
        <f>Tabulka2[[#This Row],[Hodnota dopadu - integrita (A)]]*Tabulka2[[#This Row],[Hodnota zranitelnosti (A)]]*Tabulka2[[#This Row],[Hodnota hrozby (A)]]</f>
        <v>24</v>
      </c>
      <c r="Y200" s="71" t="s">
        <v>559</v>
      </c>
      <c r="Z200" s="76" t="s">
        <v>563</v>
      </c>
      <c r="AA200" s="77"/>
      <c r="AB200" s="72">
        <f>'Katalog podpůrných aktiv'!$G$3</f>
        <v>3</v>
      </c>
      <c r="AC200" s="72">
        <f>'Katalog podpůrných aktiv'!$I$3</f>
        <v>3</v>
      </c>
      <c r="AD200" s="72">
        <f>'Katalog podpůrných aktiv'!$J$3</f>
        <v>3</v>
      </c>
      <c r="AE200" s="75">
        <v>3</v>
      </c>
      <c r="AF200" s="72">
        <v>2</v>
      </c>
      <c r="AG200" s="70">
        <f>Tabulka2[[#This Row],[Hodnota dopadu - dostupnost (B)]]*Tabulka2[[#This Row],[Hodnota zranitelnosti (B)]]*Tabulka2[[#This Row],[Hodnota hrozby (B)]]</f>
        <v>18</v>
      </c>
      <c r="AH200" s="70">
        <f>Tabulka2[[#This Row],[Hodnota dopadu - důvěrnost (B)]]*Tabulka2[[#This Row],[Hodnota zranitelnosti (B)]]*Tabulka2[[#This Row],[Hodnota hrozby (B)]]</f>
        <v>18</v>
      </c>
      <c r="AI200" s="70">
        <f>Tabulka2[[#This Row],[Hodnota dopadu - integrita (B)]]*Tabulka2[[#This Row],[Hodnota zranitelnosti (B)]]*Tabulka2[[#This Row],[Hodnota hrozby (B)]]</f>
        <v>18</v>
      </c>
      <c r="AJ200" s="76" t="s">
        <v>559</v>
      </c>
      <c r="AK200" s="80"/>
    </row>
    <row r="201" spans="1:37" ht="30" x14ac:dyDescent="0.25">
      <c r="A201" s="70" t="s">
        <v>542</v>
      </c>
      <c r="B201" s="71" t="s">
        <v>557</v>
      </c>
      <c r="C201" s="72">
        <f>'Katalog podpůrných aktiv'!$G$3</f>
        <v>3</v>
      </c>
      <c r="D201" s="72">
        <f>'Katalog podpůrných aktiv'!$I$3</f>
        <v>3</v>
      </c>
      <c r="E201" s="72">
        <f>'Katalog podpůrných aktiv'!$J$3</f>
        <v>3</v>
      </c>
      <c r="F201" s="71" t="s">
        <v>344</v>
      </c>
      <c r="G201" s="72">
        <v>3</v>
      </c>
      <c r="H201" s="73" t="s">
        <v>350</v>
      </c>
      <c r="I201" s="72">
        <v>2</v>
      </c>
      <c r="J201" s="70">
        <f>Tabulka2[[#This Row],[Hodnota dopadu - dostupnost]]*Tabulka2[[#This Row],[Hodnota zranitelnosti]]*Tabulka2[[#This Row],[Hodnota hrozby]]</f>
        <v>18</v>
      </c>
      <c r="K201" s="70">
        <f>Tabulka2[[#This Row],[Hodnota dopadu - důvěrnost]]*Tabulka2[[#This Row],[Hodnota zranitelnosti]]*Tabulka2[[#This Row],[Hodnota hrozby]]</f>
        <v>18</v>
      </c>
      <c r="L201" s="70">
        <f>Tabulka2[[#This Row],[Hodnota dopadu - integrita]]*Tabulka2[[#This Row],[Hodnota zranitelnosti]]*Tabulka2[[#This Row],[Hodnota hrozby]]</f>
        <v>18</v>
      </c>
      <c r="M201" s="71" t="s">
        <v>559</v>
      </c>
      <c r="N201" s="71" t="s">
        <v>563</v>
      </c>
      <c r="O201" s="71" t="s">
        <v>563</v>
      </c>
      <c r="P201" s="74"/>
      <c r="Q201" s="72">
        <f>'Katalog podpůrných aktiv'!$G$3</f>
        <v>3</v>
      </c>
      <c r="R201" s="72">
        <f>'Katalog podpůrných aktiv'!$I$3</f>
        <v>3</v>
      </c>
      <c r="S201" s="72">
        <f>'Katalog podpůrných aktiv'!$J$3</f>
        <v>3</v>
      </c>
      <c r="T201" s="75">
        <v>3</v>
      </c>
      <c r="U201" s="72">
        <v>2</v>
      </c>
      <c r="V201" s="70">
        <f>Tabulka2[[#This Row],[Hodnota dopadu - dostupnost (A)]]*Tabulka2[[#This Row],[Hodnota zranitelnosti (A)]]*Tabulka2[[#This Row],[Hodnota hrozby (A)]]</f>
        <v>18</v>
      </c>
      <c r="W201" s="70">
        <f>Tabulka2[[#This Row],[Hodnota dopadu - důvěrnost (A)]]*Tabulka2[[#This Row],[Hodnota zranitelnosti (A)]]*Tabulka2[[#This Row],[Hodnota hrozby (A)]]</f>
        <v>18</v>
      </c>
      <c r="X201" s="70">
        <f>Tabulka2[[#This Row],[Hodnota dopadu - integrita (A)]]*Tabulka2[[#This Row],[Hodnota zranitelnosti (A)]]*Tabulka2[[#This Row],[Hodnota hrozby (A)]]</f>
        <v>18</v>
      </c>
      <c r="Y201" s="76" t="s">
        <v>559</v>
      </c>
      <c r="Z201" s="76" t="s">
        <v>563</v>
      </c>
      <c r="AA201" s="77"/>
      <c r="AB201" s="72">
        <f>'Katalog podpůrných aktiv'!$G$3</f>
        <v>3</v>
      </c>
      <c r="AC201" s="72">
        <f>'Katalog podpůrných aktiv'!$I$3</f>
        <v>3</v>
      </c>
      <c r="AD201" s="72">
        <f>'Katalog podpůrných aktiv'!$J$3</f>
        <v>3</v>
      </c>
      <c r="AE201" s="75">
        <v>3</v>
      </c>
      <c r="AF201" s="72">
        <v>2</v>
      </c>
      <c r="AG201" s="70">
        <f>Tabulka2[[#This Row],[Hodnota dopadu - dostupnost (B)]]*Tabulka2[[#This Row],[Hodnota zranitelnosti (B)]]*Tabulka2[[#This Row],[Hodnota hrozby (B)]]</f>
        <v>18</v>
      </c>
      <c r="AH201" s="70">
        <f>Tabulka2[[#This Row],[Hodnota dopadu - důvěrnost (B)]]*Tabulka2[[#This Row],[Hodnota zranitelnosti (B)]]*Tabulka2[[#This Row],[Hodnota hrozby (B)]]</f>
        <v>18</v>
      </c>
      <c r="AI201" s="70">
        <f>Tabulka2[[#This Row],[Hodnota dopadu - integrita (B)]]*Tabulka2[[#This Row],[Hodnota zranitelnosti (B)]]*Tabulka2[[#This Row],[Hodnota hrozby (B)]]</f>
        <v>18</v>
      </c>
      <c r="AJ201" s="76" t="s">
        <v>559</v>
      </c>
      <c r="AK201" s="76" t="s">
        <v>563</v>
      </c>
    </row>
    <row r="202" spans="1:37" ht="30" x14ac:dyDescent="0.25">
      <c r="A202" s="70" t="s">
        <v>543</v>
      </c>
      <c r="B202" s="71" t="s">
        <v>557</v>
      </c>
      <c r="C202" s="72" t="s">
        <v>235</v>
      </c>
      <c r="D202" s="72">
        <f>'Katalog podpůrných aktiv'!$I$3</f>
        <v>3</v>
      </c>
      <c r="E202" s="72">
        <f>'Katalog podpůrných aktiv'!$J$3</f>
        <v>3</v>
      </c>
      <c r="F202" s="71" t="s">
        <v>344</v>
      </c>
      <c r="G202" s="79">
        <v>4</v>
      </c>
      <c r="H202" s="78" t="s">
        <v>357</v>
      </c>
      <c r="I202" s="79">
        <v>4</v>
      </c>
      <c r="J202" s="70" t="s">
        <v>235</v>
      </c>
      <c r="K202" s="82">
        <f>Tabulka2[[#This Row],[Hodnota dopadu - důvěrnost]]*Tabulka2[[#This Row],[Hodnota zranitelnosti]]*Tabulka2[[#This Row],[Hodnota hrozby]]</f>
        <v>48</v>
      </c>
      <c r="L202" s="82">
        <f>Tabulka2[[#This Row],[Hodnota dopadu - integrita]]*Tabulka2[[#This Row],[Hodnota zranitelnosti]]*Tabulka2[[#This Row],[Hodnota hrozby]]</f>
        <v>48</v>
      </c>
      <c r="M202" s="71" t="s">
        <v>560</v>
      </c>
      <c r="N202" s="71" t="s">
        <v>563</v>
      </c>
      <c r="O202" s="71" t="s">
        <v>581</v>
      </c>
      <c r="P202" s="74"/>
      <c r="Q202" s="72" t="s">
        <v>235</v>
      </c>
      <c r="R202" s="72">
        <f>'Katalog podpůrných aktiv'!$I$3</f>
        <v>3</v>
      </c>
      <c r="S202" s="72">
        <f>'Katalog podpůrných aktiv'!$J$3</f>
        <v>3</v>
      </c>
      <c r="T202" s="75">
        <v>2</v>
      </c>
      <c r="U202" s="79">
        <v>4</v>
      </c>
      <c r="V202" s="70" t="s">
        <v>235</v>
      </c>
      <c r="W202" s="70">
        <f>Tabulka2[[#This Row],[Hodnota dopadu - důvěrnost (A)]]*Tabulka2[[#This Row],[Hodnota zranitelnosti (A)]]*Tabulka2[[#This Row],[Hodnota hrozby (A)]]</f>
        <v>24</v>
      </c>
      <c r="X202" s="70">
        <f>Tabulka2[[#This Row],[Hodnota dopadu - integrita (A)]]*Tabulka2[[#This Row],[Hodnota zranitelnosti (A)]]*Tabulka2[[#This Row],[Hodnota hrozby (A)]]</f>
        <v>24</v>
      </c>
      <c r="Y202" s="76" t="s">
        <v>559</v>
      </c>
      <c r="Z202" s="76" t="s">
        <v>563</v>
      </c>
      <c r="AA202" s="77"/>
      <c r="AB202" s="72" t="s">
        <v>235</v>
      </c>
      <c r="AC202" s="72">
        <f>'Katalog podpůrných aktiv'!$I$3</f>
        <v>3</v>
      </c>
      <c r="AD202" s="72">
        <f>'Katalog podpůrných aktiv'!$J$3</f>
        <v>3</v>
      </c>
      <c r="AE202" s="75">
        <v>3</v>
      </c>
      <c r="AF202" s="72">
        <v>2</v>
      </c>
      <c r="AG202" s="70" t="s">
        <v>235</v>
      </c>
      <c r="AH202" s="70">
        <f>Tabulka2[[#This Row],[Hodnota dopadu - důvěrnost (B)]]*Tabulka2[[#This Row],[Hodnota zranitelnosti (B)]]*Tabulka2[[#This Row],[Hodnota hrozby (B)]]</f>
        <v>18</v>
      </c>
      <c r="AI202" s="70">
        <f>Tabulka2[[#This Row],[Hodnota dopadu - integrita (B)]]*Tabulka2[[#This Row],[Hodnota zranitelnosti (B)]]*Tabulka2[[#This Row],[Hodnota hrozby (B)]]</f>
        <v>18</v>
      </c>
      <c r="AJ202" s="76" t="s">
        <v>559</v>
      </c>
      <c r="AK202" s="76"/>
    </row>
    <row r="203" spans="1:37" ht="60" x14ac:dyDescent="0.25">
      <c r="A203" s="70" t="s">
        <v>544</v>
      </c>
      <c r="B203" s="71" t="s">
        <v>557</v>
      </c>
      <c r="C203" s="72">
        <f>'Katalog podpůrných aktiv'!$G$3</f>
        <v>3</v>
      </c>
      <c r="D203" s="72">
        <f>'Katalog podpůrných aktiv'!$I$3</f>
        <v>3</v>
      </c>
      <c r="E203" s="72">
        <f>'Katalog podpůrných aktiv'!$J$3</f>
        <v>3</v>
      </c>
      <c r="F203" s="71" t="s">
        <v>341</v>
      </c>
      <c r="G203" s="72">
        <v>3</v>
      </c>
      <c r="H203" s="73" t="s">
        <v>355</v>
      </c>
      <c r="I203" s="72">
        <v>2</v>
      </c>
      <c r="J203" s="70">
        <f>Tabulka2[[#This Row],[Hodnota dopadu - dostupnost]]*Tabulka2[[#This Row],[Hodnota zranitelnosti]]*Tabulka2[[#This Row],[Hodnota hrozby]]</f>
        <v>18</v>
      </c>
      <c r="K203" s="70">
        <f>Tabulka2[[#This Row],[Hodnota dopadu - důvěrnost]]*Tabulka2[[#This Row],[Hodnota zranitelnosti]]*Tabulka2[[#This Row],[Hodnota hrozby]]</f>
        <v>18</v>
      </c>
      <c r="L203" s="70">
        <f>Tabulka2[[#This Row],[Hodnota dopadu - integrita]]*Tabulka2[[#This Row],[Hodnota zranitelnosti]]*Tabulka2[[#This Row],[Hodnota hrozby]]</f>
        <v>18</v>
      </c>
      <c r="M203" s="71" t="s">
        <v>559</v>
      </c>
      <c r="N203" s="71" t="s">
        <v>563</v>
      </c>
      <c r="O203" s="71" t="s">
        <v>563</v>
      </c>
      <c r="P203" s="74"/>
      <c r="Q203" s="72">
        <f>'Katalog podpůrných aktiv'!$G$3</f>
        <v>3</v>
      </c>
      <c r="R203" s="72">
        <f>'Katalog podpůrných aktiv'!$I$3</f>
        <v>3</v>
      </c>
      <c r="S203" s="72">
        <f>'Katalog podpůrných aktiv'!$J$3</f>
        <v>3</v>
      </c>
      <c r="T203" s="75">
        <v>3</v>
      </c>
      <c r="U203" s="72">
        <v>2</v>
      </c>
      <c r="V203" s="70">
        <f>Tabulka2[[#This Row],[Hodnota dopadu - dostupnost (A)]]*Tabulka2[[#This Row],[Hodnota zranitelnosti (A)]]*Tabulka2[[#This Row],[Hodnota hrozby (A)]]</f>
        <v>18</v>
      </c>
      <c r="W203" s="70">
        <f>Tabulka2[[#This Row],[Hodnota dopadu - důvěrnost (A)]]*Tabulka2[[#This Row],[Hodnota zranitelnosti (A)]]*Tabulka2[[#This Row],[Hodnota hrozby (A)]]</f>
        <v>18</v>
      </c>
      <c r="X203" s="70">
        <f>Tabulka2[[#This Row],[Hodnota dopadu - integrita (A)]]*Tabulka2[[#This Row],[Hodnota zranitelnosti (A)]]*Tabulka2[[#This Row],[Hodnota hrozby (A)]]</f>
        <v>18</v>
      </c>
      <c r="Y203" s="76" t="s">
        <v>559</v>
      </c>
      <c r="Z203" s="76" t="s">
        <v>563</v>
      </c>
      <c r="AA203" s="77"/>
      <c r="AB203" s="72">
        <f>'Katalog podpůrných aktiv'!$G$3</f>
        <v>3</v>
      </c>
      <c r="AC203" s="72">
        <f>'Katalog podpůrných aktiv'!$I$3</f>
        <v>3</v>
      </c>
      <c r="AD203" s="72">
        <f>'Katalog podpůrných aktiv'!$J$3</f>
        <v>3</v>
      </c>
      <c r="AE203" s="75">
        <v>3</v>
      </c>
      <c r="AF203" s="72">
        <v>2</v>
      </c>
      <c r="AG203" s="70">
        <f>Tabulka2[[#This Row],[Hodnota dopadu - dostupnost (B)]]*Tabulka2[[#This Row],[Hodnota zranitelnosti (B)]]*Tabulka2[[#This Row],[Hodnota hrozby (B)]]</f>
        <v>18</v>
      </c>
      <c r="AH203" s="70">
        <f>Tabulka2[[#This Row],[Hodnota dopadu - důvěrnost (B)]]*Tabulka2[[#This Row],[Hodnota zranitelnosti (B)]]*Tabulka2[[#This Row],[Hodnota hrozby (B)]]</f>
        <v>18</v>
      </c>
      <c r="AI203" s="70">
        <f>Tabulka2[[#This Row],[Hodnota dopadu - integrita (B)]]*Tabulka2[[#This Row],[Hodnota zranitelnosti (B)]]*Tabulka2[[#This Row],[Hodnota hrozby (B)]]</f>
        <v>18</v>
      </c>
      <c r="AJ203" s="76" t="s">
        <v>559</v>
      </c>
      <c r="AK203" s="76" t="s">
        <v>563</v>
      </c>
    </row>
    <row r="204" spans="1:37" ht="15" x14ac:dyDescent="0.25">
      <c r="A204" s="70" t="s">
        <v>545</v>
      </c>
      <c r="B204" s="71" t="s">
        <v>557</v>
      </c>
      <c r="C204" s="72" t="s">
        <v>235</v>
      </c>
      <c r="D204" s="72">
        <f>'Katalog podpůrných aktiv'!$I$3</f>
        <v>3</v>
      </c>
      <c r="E204" s="72">
        <f>'Katalog podpůrných aktiv'!$J$3</f>
        <v>3</v>
      </c>
      <c r="F204" s="71" t="s">
        <v>341</v>
      </c>
      <c r="G204" s="72">
        <v>3</v>
      </c>
      <c r="H204" s="71" t="s">
        <v>353</v>
      </c>
      <c r="I204" s="72">
        <v>2</v>
      </c>
      <c r="J204" s="70" t="s">
        <v>235</v>
      </c>
      <c r="K204" s="70">
        <f>Tabulka2[[#This Row],[Hodnota dopadu - důvěrnost]]*Tabulka2[[#This Row],[Hodnota zranitelnosti]]*Tabulka2[[#This Row],[Hodnota hrozby]]</f>
        <v>18</v>
      </c>
      <c r="L204" s="70">
        <f>Tabulka2[[#This Row],[Hodnota dopadu - integrita]]*Tabulka2[[#This Row],[Hodnota zranitelnosti]]*Tabulka2[[#This Row],[Hodnota hrozby]]</f>
        <v>18</v>
      </c>
      <c r="M204" s="71" t="s">
        <v>559</v>
      </c>
      <c r="N204" s="71" t="s">
        <v>563</v>
      </c>
      <c r="O204" s="71" t="s">
        <v>563</v>
      </c>
      <c r="P204" s="74"/>
      <c r="Q204" s="72" t="s">
        <v>235</v>
      </c>
      <c r="R204" s="72">
        <f>'Katalog podpůrných aktiv'!$I$3</f>
        <v>3</v>
      </c>
      <c r="S204" s="72">
        <f>'Katalog podpůrných aktiv'!$J$3</f>
        <v>3</v>
      </c>
      <c r="T204" s="75">
        <v>3</v>
      </c>
      <c r="U204" s="72">
        <v>2</v>
      </c>
      <c r="V204" s="70" t="s">
        <v>235</v>
      </c>
      <c r="W204" s="70">
        <f>Tabulka2[[#This Row],[Hodnota dopadu - důvěrnost (A)]]*Tabulka2[[#This Row],[Hodnota zranitelnosti (A)]]*Tabulka2[[#This Row],[Hodnota hrozby (A)]]</f>
        <v>18</v>
      </c>
      <c r="X204" s="70">
        <f>Tabulka2[[#This Row],[Hodnota dopadu - integrita (A)]]*Tabulka2[[#This Row],[Hodnota zranitelnosti (A)]]*Tabulka2[[#This Row],[Hodnota hrozby (A)]]</f>
        <v>18</v>
      </c>
      <c r="Y204" s="76" t="s">
        <v>559</v>
      </c>
      <c r="Z204" s="76" t="s">
        <v>563</v>
      </c>
      <c r="AA204" s="77"/>
      <c r="AB204" s="72" t="s">
        <v>235</v>
      </c>
      <c r="AC204" s="72">
        <f>'Katalog podpůrných aktiv'!$I$3</f>
        <v>3</v>
      </c>
      <c r="AD204" s="72">
        <f>'Katalog podpůrných aktiv'!$J$3</f>
        <v>3</v>
      </c>
      <c r="AE204" s="75">
        <v>3</v>
      </c>
      <c r="AF204" s="72">
        <v>2</v>
      </c>
      <c r="AG204" s="70" t="s">
        <v>235</v>
      </c>
      <c r="AH204" s="70">
        <f>Tabulka2[[#This Row],[Hodnota dopadu - důvěrnost (B)]]*Tabulka2[[#This Row],[Hodnota zranitelnosti (B)]]*Tabulka2[[#This Row],[Hodnota hrozby (B)]]</f>
        <v>18</v>
      </c>
      <c r="AI204" s="70">
        <f>Tabulka2[[#This Row],[Hodnota dopadu - integrita (B)]]*Tabulka2[[#This Row],[Hodnota zranitelnosti (B)]]*Tabulka2[[#This Row],[Hodnota hrozby (B)]]</f>
        <v>18</v>
      </c>
      <c r="AJ204" s="76" t="s">
        <v>559</v>
      </c>
      <c r="AK204" s="76" t="s">
        <v>563</v>
      </c>
    </row>
    <row r="205" spans="1:37" ht="30" x14ac:dyDescent="0.25">
      <c r="A205" s="70" t="s">
        <v>546</v>
      </c>
      <c r="B205" s="71" t="s">
        <v>557</v>
      </c>
      <c r="C205" s="72">
        <f>'Katalog podpůrných aktiv'!$G$3</f>
        <v>3</v>
      </c>
      <c r="D205" s="72" t="s">
        <v>235</v>
      </c>
      <c r="E205" s="72">
        <f>'Katalog podpůrných aktiv'!$J$3</f>
        <v>3</v>
      </c>
      <c r="F205" s="71" t="s">
        <v>341</v>
      </c>
      <c r="G205" s="72">
        <v>3</v>
      </c>
      <c r="H205" s="73" t="s">
        <v>348</v>
      </c>
      <c r="I205" s="72">
        <v>2</v>
      </c>
      <c r="J205" s="70">
        <f>Tabulka2[[#This Row],[Hodnota dopadu - dostupnost]]*Tabulka2[[#This Row],[Hodnota zranitelnosti]]*Tabulka2[[#This Row],[Hodnota hrozby]]</f>
        <v>18</v>
      </c>
      <c r="K205" s="70" t="s">
        <v>235</v>
      </c>
      <c r="L205" s="70">
        <f>Tabulka2[[#This Row],[Hodnota dopadu - integrita]]*Tabulka2[[#This Row],[Hodnota zranitelnosti]]*Tabulka2[[#This Row],[Hodnota hrozby]]</f>
        <v>18</v>
      </c>
      <c r="M205" s="71" t="s">
        <v>559</v>
      </c>
      <c r="N205" s="71" t="s">
        <v>563</v>
      </c>
      <c r="O205" s="71" t="s">
        <v>563</v>
      </c>
      <c r="P205" s="74"/>
      <c r="Q205" s="72">
        <f>'Katalog podpůrných aktiv'!$G$3</f>
        <v>3</v>
      </c>
      <c r="R205" s="72" t="s">
        <v>235</v>
      </c>
      <c r="S205" s="72">
        <f>'Katalog podpůrných aktiv'!$J$3</f>
        <v>3</v>
      </c>
      <c r="T205" s="75">
        <v>3</v>
      </c>
      <c r="U205" s="72">
        <v>2</v>
      </c>
      <c r="V205" s="70">
        <f>Tabulka2[[#This Row],[Hodnota dopadu - dostupnost (A)]]*Tabulka2[[#This Row],[Hodnota zranitelnosti (A)]]*Tabulka2[[#This Row],[Hodnota hrozby (A)]]</f>
        <v>18</v>
      </c>
      <c r="W205" s="70" t="s">
        <v>235</v>
      </c>
      <c r="X205" s="70">
        <f>Tabulka2[[#This Row],[Hodnota dopadu - integrita (A)]]*Tabulka2[[#This Row],[Hodnota zranitelnosti (A)]]*Tabulka2[[#This Row],[Hodnota hrozby (A)]]</f>
        <v>18</v>
      </c>
      <c r="Y205" s="76" t="s">
        <v>559</v>
      </c>
      <c r="Z205" s="76" t="s">
        <v>563</v>
      </c>
      <c r="AA205" s="77"/>
      <c r="AB205" s="72">
        <f>'Katalog podpůrných aktiv'!$G$3</f>
        <v>3</v>
      </c>
      <c r="AC205" s="72" t="s">
        <v>235</v>
      </c>
      <c r="AD205" s="72">
        <f>'Katalog podpůrných aktiv'!$J$3</f>
        <v>3</v>
      </c>
      <c r="AE205" s="75">
        <v>3</v>
      </c>
      <c r="AF205" s="72">
        <v>2</v>
      </c>
      <c r="AG205" s="70">
        <f>Tabulka2[[#This Row],[Hodnota dopadu - dostupnost (B)]]*Tabulka2[[#This Row],[Hodnota zranitelnosti (B)]]*Tabulka2[[#This Row],[Hodnota hrozby (B)]]</f>
        <v>18</v>
      </c>
      <c r="AH205" s="70" t="s">
        <v>235</v>
      </c>
      <c r="AI205" s="70">
        <f>Tabulka2[[#This Row],[Hodnota dopadu - integrita (B)]]*Tabulka2[[#This Row],[Hodnota zranitelnosti (B)]]*Tabulka2[[#This Row],[Hodnota hrozby (B)]]</f>
        <v>18</v>
      </c>
      <c r="AJ205" s="76" t="s">
        <v>559</v>
      </c>
      <c r="AK205" s="76" t="s">
        <v>563</v>
      </c>
    </row>
    <row r="206" spans="1:37" ht="45" x14ac:dyDescent="0.25">
      <c r="A206" s="70" t="s">
        <v>547</v>
      </c>
      <c r="B206" s="71" t="s">
        <v>557</v>
      </c>
      <c r="C206" s="72">
        <f>'Katalog podpůrných aktiv'!$G$3</f>
        <v>3</v>
      </c>
      <c r="D206" s="72" t="s">
        <v>235</v>
      </c>
      <c r="E206" s="72">
        <f>'Katalog podpůrných aktiv'!$J$3</f>
        <v>3</v>
      </c>
      <c r="F206" s="71" t="s">
        <v>341</v>
      </c>
      <c r="G206" s="72">
        <v>3</v>
      </c>
      <c r="H206" s="71" t="s">
        <v>358</v>
      </c>
      <c r="I206" s="72">
        <v>2</v>
      </c>
      <c r="J206" s="70">
        <f>Tabulka2[[#This Row],[Hodnota dopadu - dostupnost]]*Tabulka2[[#This Row],[Hodnota zranitelnosti]]*Tabulka2[[#This Row],[Hodnota hrozby]]</f>
        <v>18</v>
      </c>
      <c r="K206" s="70" t="s">
        <v>235</v>
      </c>
      <c r="L206" s="70">
        <f>Tabulka2[[#This Row],[Hodnota dopadu - integrita]]*Tabulka2[[#This Row],[Hodnota zranitelnosti]]*Tabulka2[[#This Row],[Hodnota hrozby]]</f>
        <v>18</v>
      </c>
      <c r="M206" s="71" t="s">
        <v>559</v>
      </c>
      <c r="N206" s="71" t="s">
        <v>563</v>
      </c>
      <c r="O206" s="71" t="s">
        <v>563</v>
      </c>
      <c r="P206" s="74"/>
      <c r="Q206" s="72">
        <f>'Katalog podpůrných aktiv'!$G$3</f>
        <v>3</v>
      </c>
      <c r="R206" s="72" t="s">
        <v>235</v>
      </c>
      <c r="S206" s="72">
        <f>'Katalog podpůrných aktiv'!$J$3</f>
        <v>3</v>
      </c>
      <c r="T206" s="75">
        <v>3</v>
      </c>
      <c r="U206" s="72">
        <v>2</v>
      </c>
      <c r="V206" s="70">
        <f>Tabulka2[[#This Row],[Hodnota dopadu - dostupnost (A)]]*Tabulka2[[#This Row],[Hodnota zranitelnosti (A)]]*Tabulka2[[#This Row],[Hodnota hrozby (A)]]</f>
        <v>18</v>
      </c>
      <c r="W206" s="70" t="s">
        <v>235</v>
      </c>
      <c r="X206" s="70">
        <f>Tabulka2[[#This Row],[Hodnota dopadu - integrita (A)]]*Tabulka2[[#This Row],[Hodnota zranitelnosti (A)]]*Tabulka2[[#This Row],[Hodnota hrozby (A)]]</f>
        <v>18</v>
      </c>
      <c r="Y206" s="76" t="s">
        <v>559</v>
      </c>
      <c r="Z206" s="76" t="s">
        <v>563</v>
      </c>
      <c r="AA206" s="77"/>
      <c r="AB206" s="72">
        <f>'Katalog podpůrných aktiv'!$G$3</f>
        <v>3</v>
      </c>
      <c r="AC206" s="72" t="s">
        <v>235</v>
      </c>
      <c r="AD206" s="72">
        <f>'Katalog podpůrných aktiv'!$J$3</f>
        <v>3</v>
      </c>
      <c r="AE206" s="75">
        <v>3</v>
      </c>
      <c r="AF206" s="72">
        <v>2</v>
      </c>
      <c r="AG206" s="70">
        <f>Tabulka2[[#This Row],[Hodnota dopadu - dostupnost (B)]]*Tabulka2[[#This Row],[Hodnota zranitelnosti (B)]]*Tabulka2[[#This Row],[Hodnota hrozby (B)]]</f>
        <v>18</v>
      </c>
      <c r="AH206" s="70" t="s">
        <v>235</v>
      </c>
      <c r="AI206" s="70">
        <f>Tabulka2[[#This Row],[Hodnota dopadu - integrita (B)]]*Tabulka2[[#This Row],[Hodnota zranitelnosti (B)]]*Tabulka2[[#This Row],[Hodnota hrozby (B)]]</f>
        <v>18</v>
      </c>
      <c r="AJ206" s="76" t="s">
        <v>559</v>
      </c>
      <c r="AK206" s="76" t="s">
        <v>563</v>
      </c>
    </row>
    <row r="207" spans="1:37" ht="60" x14ac:dyDescent="0.25">
      <c r="A207" s="70" t="s">
        <v>548</v>
      </c>
      <c r="B207" s="71" t="s">
        <v>557</v>
      </c>
      <c r="C207" s="72">
        <f>'Katalog podpůrných aktiv'!$G$3</f>
        <v>3</v>
      </c>
      <c r="D207" s="72">
        <f>'Katalog podpůrných aktiv'!$I$3</f>
        <v>3</v>
      </c>
      <c r="E207" s="72">
        <f>'Katalog podpůrných aktiv'!$J$3</f>
        <v>3</v>
      </c>
      <c r="F207" s="71" t="s">
        <v>341</v>
      </c>
      <c r="G207" s="72">
        <v>3</v>
      </c>
      <c r="H207" s="81" t="s">
        <v>356</v>
      </c>
      <c r="I207" s="79">
        <v>4</v>
      </c>
      <c r="J207" s="70">
        <f>Tabulka2[[#This Row],[Hodnota dopadu - dostupnost]]*Tabulka2[[#This Row],[Hodnota zranitelnosti]]*Tabulka2[[#This Row],[Hodnota hrozby]]</f>
        <v>36</v>
      </c>
      <c r="K207" s="70">
        <f>Tabulka2[[#This Row],[Hodnota dopadu - důvěrnost]]*Tabulka2[[#This Row],[Hodnota zranitelnosti]]*Tabulka2[[#This Row],[Hodnota hrozby]]</f>
        <v>36</v>
      </c>
      <c r="L207" s="70">
        <f>Tabulka2[[#This Row],[Hodnota dopadu - integrita]]*Tabulka2[[#This Row],[Hodnota zranitelnosti]]*Tabulka2[[#This Row],[Hodnota hrozby]]</f>
        <v>36</v>
      </c>
      <c r="M207" s="71" t="s">
        <v>560</v>
      </c>
      <c r="N207" s="71" t="s">
        <v>563</v>
      </c>
      <c r="O207" s="71" t="s">
        <v>580</v>
      </c>
      <c r="P207" s="74"/>
      <c r="Q207" s="72">
        <f>'Katalog podpůrných aktiv'!$G$3</f>
        <v>3</v>
      </c>
      <c r="R207" s="72">
        <f>'Katalog podpůrných aktiv'!$I$3</f>
        <v>3</v>
      </c>
      <c r="S207" s="72">
        <f>'Katalog podpůrných aktiv'!$J$3</f>
        <v>3</v>
      </c>
      <c r="T207" s="75">
        <v>3</v>
      </c>
      <c r="U207" s="79">
        <v>4</v>
      </c>
      <c r="V207" s="70">
        <f>Tabulka2[[#This Row],[Hodnota dopadu - dostupnost (A)]]*Tabulka2[[#This Row],[Hodnota zranitelnosti (A)]]*Tabulka2[[#This Row],[Hodnota hrozby (A)]]</f>
        <v>36</v>
      </c>
      <c r="W207" s="70">
        <f>Tabulka2[[#This Row],[Hodnota dopadu - důvěrnost (A)]]*Tabulka2[[#This Row],[Hodnota zranitelnosti (A)]]*Tabulka2[[#This Row],[Hodnota hrozby (A)]]</f>
        <v>36</v>
      </c>
      <c r="X207" s="70">
        <f>Tabulka2[[#This Row],[Hodnota dopadu - integrita (A)]]*Tabulka2[[#This Row],[Hodnota zranitelnosti (A)]]*Tabulka2[[#This Row],[Hodnota hrozby (A)]]</f>
        <v>36</v>
      </c>
      <c r="Y207" s="76" t="s">
        <v>560</v>
      </c>
      <c r="Z207" s="76" t="s">
        <v>595</v>
      </c>
      <c r="AA207" s="77"/>
      <c r="AB207" s="72">
        <f>'Katalog podpůrných aktiv'!$G$3</f>
        <v>3</v>
      </c>
      <c r="AC207" s="72">
        <f>'Katalog podpůrných aktiv'!$I$3</f>
        <v>3</v>
      </c>
      <c r="AD207" s="72">
        <f>'Katalog podpůrných aktiv'!$J$3</f>
        <v>3</v>
      </c>
      <c r="AE207" s="75">
        <v>3</v>
      </c>
      <c r="AF207" s="72">
        <v>2</v>
      </c>
      <c r="AG207" s="70">
        <f>Tabulka2[[#This Row],[Hodnota dopadu - dostupnost (B)]]*Tabulka2[[#This Row],[Hodnota zranitelnosti (B)]]*Tabulka2[[#This Row],[Hodnota hrozby (B)]]</f>
        <v>18</v>
      </c>
      <c r="AH207" s="70">
        <f>Tabulka2[[#This Row],[Hodnota dopadu - důvěrnost (B)]]*Tabulka2[[#This Row],[Hodnota zranitelnosti (B)]]*Tabulka2[[#This Row],[Hodnota hrozby (B)]]</f>
        <v>18</v>
      </c>
      <c r="AI207" s="70">
        <f>Tabulka2[[#This Row],[Hodnota dopadu - integrita (B)]]*Tabulka2[[#This Row],[Hodnota zranitelnosti (B)]]*Tabulka2[[#This Row],[Hodnota hrozby (B)]]</f>
        <v>18</v>
      </c>
      <c r="AJ207" s="76" t="s">
        <v>559</v>
      </c>
      <c r="AK207" s="80" t="s">
        <v>563</v>
      </c>
    </row>
    <row r="208" spans="1:37" ht="60" x14ac:dyDescent="0.25">
      <c r="A208" s="70" t="s">
        <v>549</v>
      </c>
      <c r="B208" s="71" t="s">
        <v>557</v>
      </c>
      <c r="C208" s="72">
        <f>'Katalog podpůrných aktiv'!$G$3</f>
        <v>3</v>
      </c>
      <c r="D208" s="72">
        <f>'Katalog podpůrných aktiv'!$I$3</f>
        <v>3</v>
      </c>
      <c r="E208" s="72" t="s">
        <v>235</v>
      </c>
      <c r="F208" s="71" t="s">
        <v>341</v>
      </c>
      <c r="G208" s="72">
        <v>3</v>
      </c>
      <c r="H208" s="78" t="s">
        <v>398</v>
      </c>
      <c r="I208" s="79">
        <v>4</v>
      </c>
      <c r="J208" s="70">
        <f>Tabulka2[[#This Row],[Hodnota dopadu - dostupnost]]*Tabulka2[[#This Row],[Hodnota zranitelnosti]]*Tabulka2[[#This Row],[Hodnota hrozby]]</f>
        <v>36</v>
      </c>
      <c r="K208" s="70">
        <f>Tabulka2[[#This Row],[Hodnota dopadu - důvěrnost]]*Tabulka2[[#This Row],[Hodnota zranitelnosti]]*Tabulka2[[#This Row],[Hodnota hrozby]]</f>
        <v>36</v>
      </c>
      <c r="L208" s="70" t="s">
        <v>235</v>
      </c>
      <c r="M208" s="71" t="s">
        <v>560</v>
      </c>
      <c r="N208" s="71" t="s">
        <v>563</v>
      </c>
      <c r="O208" s="71" t="s">
        <v>581</v>
      </c>
      <c r="P208" s="74"/>
      <c r="Q208" s="72">
        <f>'Katalog podpůrných aktiv'!$G$3</f>
        <v>3</v>
      </c>
      <c r="R208" s="72">
        <f>'Katalog podpůrných aktiv'!$I$3</f>
        <v>3</v>
      </c>
      <c r="S208" s="72" t="s">
        <v>235</v>
      </c>
      <c r="T208" s="75">
        <v>3</v>
      </c>
      <c r="U208" s="79">
        <v>4</v>
      </c>
      <c r="V208" s="70">
        <f>Tabulka2[[#This Row],[Hodnota dopadu - dostupnost (A)]]*Tabulka2[[#This Row],[Hodnota zranitelnosti (A)]]*Tabulka2[[#This Row],[Hodnota hrozby (A)]]</f>
        <v>36</v>
      </c>
      <c r="W208" s="70">
        <f>Tabulka2[[#This Row],[Hodnota dopadu - důvěrnost (A)]]*Tabulka2[[#This Row],[Hodnota zranitelnosti (A)]]*Tabulka2[[#This Row],[Hodnota hrozby (A)]]</f>
        <v>36</v>
      </c>
      <c r="X208" s="70" t="s">
        <v>235</v>
      </c>
      <c r="Y208" s="76" t="s">
        <v>560</v>
      </c>
      <c r="Z208" s="76" t="s">
        <v>595</v>
      </c>
      <c r="AA208" s="77"/>
      <c r="AB208" s="72">
        <f>'Katalog podpůrných aktiv'!$G$3</f>
        <v>3</v>
      </c>
      <c r="AC208" s="72">
        <f>'Katalog podpůrných aktiv'!$I$3</f>
        <v>3</v>
      </c>
      <c r="AD208" s="72" t="s">
        <v>235</v>
      </c>
      <c r="AE208" s="75">
        <v>3</v>
      </c>
      <c r="AF208" s="72">
        <v>2</v>
      </c>
      <c r="AG208" s="70">
        <f>Tabulka2[[#This Row],[Hodnota dopadu - dostupnost (B)]]*Tabulka2[[#This Row],[Hodnota zranitelnosti (B)]]*Tabulka2[[#This Row],[Hodnota hrozby (B)]]</f>
        <v>18</v>
      </c>
      <c r="AH208" s="70">
        <f>Tabulka2[[#This Row],[Hodnota dopadu - důvěrnost (B)]]*Tabulka2[[#This Row],[Hodnota zranitelnosti (B)]]*Tabulka2[[#This Row],[Hodnota hrozby (B)]]</f>
        <v>18</v>
      </c>
      <c r="AI208" s="70" t="s">
        <v>235</v>
      </c>
      <c r="AJ208" s="76" t="s">
        <v>559</v>
      </c>
      <c r="AK208" s="76" t="s">
        <v>563</v>
      </c>
    </row>
    <row r="209" spans="1:37" ht="30" x14ac:dyDescent="0.25">
      <c r="A209" s="70" t="s">
        <v>550</v>
      </c>
      <c r="B209" s="71" t="s">
        <v>557</v>
      </c>
      <c r="C209" s="72">
        <f>'Katalog podpůrných aktiv'!$G$3</f>
        <v>3</v>
      </c>
      <c r="D209" s="72">
        <f>'Katalog podpůrných aktiv'!$I$3</f>
        <v>3</v>
      </c>
      <c r="E209" s="72">
        <f>'Katalog podpůrných aktiv'!$J$3</f>
        <v>3</v>
      </c>
      <c r="F209" s="71" t="s">
        <v>341</v>
      </c>
      <c r="G209" s="72">
        <v>3</v>
      </c>
      <c r="H209" s="73" t="s">
        <v>349</v>
      </c>
      <c r="I209" s="72">
        <v>2</v>
      </c>
      <c r="J209" s="70">
        <f>Tabulka2[[#This Row],[Hodnota dopadu - dostupnost]]*Tabulka2[[#This Row],[Hodnota zranitelnosti]]*Tabulka2[[#This Row],[Hodnota hrozby]]</f>
        <v>18</v>
      </c>
      <c r="K209" s="70">
        <f>Tabulka2[[#This Row],[Hodnota dopadu - důvěrnost]]*Tabulka2[[#This Row],[Hodnota zranitelnosti]]*Tabulka2[[#This Row],[Hodnota hrozby]]</f>
        <v>18</v>
      </c>
      <c r="L209" s="70">
        <f>Tabulka2[[#This Row],[Hodnota dopadu - integrita]]*Tabulka2[[#This Row],[Hodnota zranitelnosti]]*Tabulka2[[#This Row],[Hodnota hrozby]]</f>
        <v>18</v>
      </c>
      <c r="M209" s="71" t="s">
        <v>559</v>
      </c>
      <c r="N209" s="71" t="s">
        <v>563</v>
      </c>
      <c r="O209" s="71" t="s">
        <v>563</v>
      </c>
      <c r="P209" s="74"/>
      <c r="Q209" s="72">
        <f>'Katalog podpůrných aktiv'!$G$3</f>
        <v>3</v>
      </c>
      <c r="R209" s="72">
        <f>'Katalog podpůrných aktiv'!$I$3</f>
        <v>3</v>
      </c>
      <c r="S209" s="72">
        <f>'Katalog podpůrných aktiv'!$J$3</f>
        <v>3</v>
      </c>
      <c r="T209" s="75">
        <v>3</v>
      </c>
      <c r="U209" s="72">
        <v>2</v>
      </c>
      <c r="V209" s="70">
        <f>Tabulka2[[#This Row],[Hodnota dopadu - dostupnost (A)]]*Tabulka2[[#This Row],[Hodnota zranitelnosti (A)]]*Tabulka2[[#This Row],[Hodnota hrozby (A)]]</f>
        <v>18</v>
      </c>
      <c r="W209" s="70">
        <f>Tabulka2[[#This Row],[Hodnota dopadu - důvěrnost (A)]]*Tabulka2[[#This Row],[Hodnota zranitelnosti (A)]]*Tabulka2[[#This Row],[Hodnota hrozby (A)]]</f>
        <v>18</v>
      </c>
      <c r="X209" s="70">
        <f>Tabulka2[[#This Row],[Hodnota dopadu - integrita (A)]]*Tabulka2[[#This Row],[Hodnota zranitelnosti (A)]]*Tabulka2[[#This Row],[Hodnota hrozby (A)]]</f>
        <v>18</v>
      </c>
      <c r="Y209" s="76" t="s">
        <v>559</v>
      </c>
      <c r="Z209" s="76" t="s">
        <v>563</v>
      </c>
      <c r="AA209" s="77"/>
      <c r="AB209" s="72">
        <f>'Katalog podpůrných aktiv'!$G$3</f>
        <v>3</v>
      </c>
      <c r="AC209" s="72">
        <f>'Katalog podpůrných aktiv'!$I$3</f>
        <v>3</v>
      </c>
      <c r="AD209" s="72">
        <f>'Katalog podpůrných aktiv'!$J$3</f>
        <v>3</v>
      </c>
      <c r="AE209" s="75">
        <v>3</v>
      </c>
      <c r="AF209" s="72">
        <v>2</v>
      </c>
      <c r="AG209" s="70">
        <f>Tabulka2[[#This Row],[Hodnota dopadu - dostupnost (B)]]*Tabulka2[[#This Row],[Hodnota zranitelnosti (B)]]*Tabulka2[[#This Row],[Hodnota hrozby (B)]]</f>
        <v>18</v>
      </c>
      <c r="AH209" s="70">
        <f>Tabulka2[[#This Row],[Hodnota dopadu - důvěrnost (B)]]*Tabulka2[[#This Row],[Hodnota zranitelnosti (B)]]*Tabulka2[[#This Row],[Hodnota hrozby (B)]]</f>
        <v>18</v>
      </c>
      <c r="AI209" s="70">
        <f>Tabulka2[[#This Row],[Hodnota dopadu - integrita (B)]]*Tabulka2[[#This Row],[Hodnota zranitelnosti (B)]]*Tabulka2[[#This Row],[Hodnota hrozby (B)]]</f>
        <v>18</v>
      </c>
      <c r="AJ209" s="76" t="s">
        <v>559</v>
      </c>
      <c r="AK209" s="76" t="s">
        <v>563</v>
      </c>
    </row>
    <row r="210" spans="1:37" ht="30" x14ac:dyDescent="0.25">
      <c r="A210" s="70" t="s">
        <v>551</v>
      </c>
      <c r="B210" s="71" t="s">
        <v>557</v>
      </c>
      <c r="C210" s="72">
        <f>'Katalog podpůrných aktiv'!$G$3</f>
        <v>3</v>
      </c>
      <c r="D210" s="72">
        <f>'Katalog podpůrných aktiv'!$I$3</f>
        <v>3</v>
      </c>
      <c r="E210" s="72">
        <f>'Katalog podpůrných aktiv'!$J$3</f>
        <v>3</v>
      </c>
      <c r="F210" s="71" t="s">
        <v>341</v>
      </c>
      <c r="G210" s="72">
        <v>3</v>
      </c>
      <c r="H210" s="71" t="s">
        <v>350</v>
      </c>
      <c r="I210" s="72">
        <v>2</v>
      </c>
      <c r="J210" s="70">
        <f>Tabulka2[[#This Row],[Hodnota dopadu - dostupnost]]*Tabulka2[[#This Row],[Hodnota zranitelnosti]]*Tabulka2[[#This Row],[Hodnota hrozby]]</f>
        <v>18</v>
      </c>
      <c r="K210" s="70">
        <f>Tabulka2[[#This Row],[Hodnota dopadu - důvěrnost]]*Tabulka2[[#This Row],[Hodnota zranitelnosti]]*Tabulka2[[#This Row],[Hodnota hrozby]]</f>
        <v>18</v>
      </c>
      <c r="L210" s="70">
        <f>Tabulka2[[#This Row],[Hodnota dopadu - integrita]]*Tabulka2[[#This Row],[Hodnota zranitelnosti]]*Tabulka2[[#This Row],[Hodnota hrozby]]</f>
        <v>18</v>
      </c>
      <c r="M210" s="71" t="s">
        <v>559</v>
      </c>
      <c r="N210" s="71" t="s">
        <v>563</v>
      </c>
      <c r="O210" s="71" t="s">
        <v>563</v>
      </c>
      <c r="P210" s="74"/>
      <c r="Q210" s="72">
        <f>'Katalog podpůrných aktiv'!$G$3</f>
        <v>3</v>
      </c>
      <c r="R210" s="72">
        <f>'Katalog podpůrných aktiv'!$I$3</f>
        <v>3</v>
      </c>
      <c r="S210" s="72">
        <f>'Katalog podpůrných aktiv'!$J$3</f>
        <v>3</v>
      </c>
      <c r="T210" s="75">
        <v>3</v>
      </c>
      <c r="U210" s="72">
        <v>2</v>
      </c>
      <c r="V210" s="70">
        <f>Tabulka2[[#This Row],[Hodnota dopadu - dostupnost (A)]]*Tabulka2[[#This Row],[Hodnota zranitelnosti (A)]]*Tabulka2[[#This Row],[Hodnota hrozby (A)]]</f>
        <v>18</v>
      </c>
      <c r="W210" s="70">
        <f>Tabulka2[[#This Row],[Hodnota dopadu - důvěrnost (A)]]*Tabulka2[[#This Row],[Hodnota zranitelnosti (A)]]*Tabulka2[[#This Row],[Hodnota hrozby (A)]]</f>
        <v>18</v>
      </c>
      <c r="X210" s="70">
        <f>Tabulka2[[#This Row],[Hodnota dopadu - integrita (A)]]*Tabulka2[[#This Row],[Hodnota zranitelnosti (A)]]*Tabulka2[[#This Row],[Hodnota hrozby (A)]]</f>
        <v>18</v>
      </c>
      <c r="Y210" s="76" t="s">
        <v>559</v>
      </c>
      <c r="Z210" s="76" t="s">
        <v>563</v>
      </c>
      <c r="AA210" s="77"/>
      <c r="AB210" s="72">
        <f>'Katalog podpůrných aktiv'!$G$3</f>
        <v>3</v>
      </c>
      <c r="AC210" s="72">
        <f>'Katalog podpůrných aktiv'!$I$3</f>
        <v>3</v>
      </c>
      <c r="AD210" s="72">
        <f>'Katalog podpůrných aktiv'!$J$3</f>
        <v>3</v>
      </c>
      <c r="AE210" s="75">
        <v>3</v>
      </c>
      <c r="AF210" s="72">
        <v>2</v>
      </c>
      <c r="AG210" s="70">
        <f>Tabulka2[[#This Row],[Hodnota dopadu - dostupnost (B)]]*Tabulka2[[#This Row],[Hodnota zranitelnosti (B)]]*Tabulka2[[#This Row],[Hodnota hrozby (B)]]</f>
        <v>18</v>
      </c>
      <c r="AH210" s="70">
        <f>Tabulka2[[#This Row],[Hodnota dopadu - důvěrnost (B)]]*Tabulka2[[#This Row],[Hodnota zranitelnosti (B)]]*Tabulka2[[#This Row],[Hodnota hrozby (B)]]</f>
        <v>18</v>
      </c>
      <c r="AI210" s="70">
        <f>Tabulka2[[#This Row],[Hodnota dopadu - integrita (B)]]*Tabulka2[[#This Row],[Hodnota zranitelnosti (B)]]*Tabulka2[[#This Row],[Hodnota hrozby (B)]]</f>
        <v>18</v>
      </c>
      <c r="AJ210" s="76" t="s">
        <v>559</v>
      </c>
      <c r="AK210" s="76" t="s">
        <v>563</v>
      </c>
    </row>
    <row r="211" spans="1:37" ht="60" x14ac:dyDescent="0.25">
      <c r="A211" s="70" t="s">
        <v>552</v>
      </c>
      <c r="B211" s="71" t="s">
        <v>557</v>
      </c>
      <c r="C211" s="72">
        <f>'Katalog podpůrných aktiv'!$G$3</f>
        <v>3</v>
      </c>
      <c r="D211" s="72">
        <f>'Katalog podpůrných aktiv'!$I$3</f>
        <v>3</v>
      </c>
      <c r="E211" s="72">
        <f>'Katalog podpůrných aktiv'!$J$3</f>
        <v>3</v>
      </c>
      <c r="F211" s="71" t="s">
        <v>341</v>
      </c>
      <c r="G211" s="72">
        <v>3</v>
      </c>
      <c r="H211" s="81" t="s">
        <v>352</v>
      </c>
      <c r="I211" s="79">
        <v>4</v>
      </c>
      <c r="J211" s="70">
        <f>Tabulka2[[#This Row],[Hodnota dopadu - dostupnost]]*Tabulka2[[#This Row],[Hodnota zranitelnosti]]*Tabulka2[[#This Row],[Hodnota hrozby]]</f>
        <v>36</v>
      </c>
      <c r="K211" s="70">
        <f>Tabulka2[[#This Row],[Hodnota dopadu - důvěrnost]]*Tabulka2[[#This Row],[Hodnota zranitelnosti]]*Tabulka2[[#This Row],[Hodnota hrozby]]</f>
        <v>36</v>
      </c>
      <c r="L211" s="70">
        <f>Tabulka2[[#This Row],[Hodnota dopadu - integrita]]*Tabulka2[[#This Row],[Hodnota zranitelnosti]]*Tabulka2[[#This Row],[Hodnota hrozby]]</f>
        <v>36</v>
      </c>
      <c r="M211" s="71" t="s">
        <v>560</v>
      </c>
      <c r="N211" s="71" t="s">
        <v>563</v>
      </c>
      <c r="O211" s="71" t="s">
        <v>579</v>
      </c>
      <c r="P211" s="74"/>
      <c r="Q211" s="72">
        <f>'Katalog podpůrných aktiv'!$G$3</f>
        <v>3</v>
      </c>
      <c r="R211" s="72">
        <f>'Katalog podpůrných aktiv'!$I$3</f>
        <v>3</v>
      </c>
      <c r="S211" s="72">
        <f>'Katalog podpůrných aktiv'!$J$3</f>
        <v>3</v>
      </c>
      <c r="T211" s="75">
        <v>3</v>
      </c>
      <c r="U211" s="79">
        <v>4</v>
      </c>
      <c r="V211" s="70">
        <f>Tabulka2[[#This Row],[Hodnota dopadu - dostupnost (A)]]*Tabulka2[[#This Row],[Hodnota zranitelnosti (A)]]*Tabulka2[[#This Row],[Hodnota hrozby (A)]]</f>
        <v>36</v>
      </c>
      <c r="W211" s="70">
        <f>Tabulka2[[#This Row],[Hodnota dopadu - důvěrnost (A)]]*Tabulka2[[#This Row],[Hodnota zranitelnosti (A)]]*Tabulka2[[#This Row],[Hodnota hrozby (A)]]</f>
        <v>36</v>
      </c>
      <c r="X211" s="70">
        <f>Tabulka2[[#This Row],[Hodnota dopadu - integrita (A)]]*Tabulka2[[#This Row],[Hodnota zranitelnosti (A)]]*Tabulka2[[#This Row],[Hodnota hrozby (A)]]</f>
        <v>36</v>
      </c>
      <c r="Y211" s="71" t="s">
        <v>560</v>
      </c>
      <c r="Z211" s="71" t="s">
        <v>595</v>
      </c>
      <c r="AA211" s="77"/>
      <c r="AB211" s="72">
        <f>'Katalog podpůrných aktiv'!$G$3</f>
        <v>3</v>
      </c>
      <c r="AC211" s="72">
        <f>'Katalog podpůrných aktiv'!$I$3</f>
        <v>3</v>
      </c>
      <c r="AD211" s="72">
        <f>'Katalog podpůrných aktiv'!$J$3</f>
        <v>3</v>
      </c>
      <c r="AE211" s="75">
        <v>3</v>
      </c>
      <c r="AF211" s="72">
        <v>2</v>
      </c>
      <c r="AG211" s="70">
        <f>Tabulka2[[#This Row],[Hodnota dopadu - dostupnost (B)]]*Tabulka2[[#This Row],[Hodnota zranitelnosti (B)]]*Tabulka2[[#This Row],[Hodnota hrozby (B)]]</f>
        <v>18</v>
      </c>
      <c r="AH211" s="70">
        <f>Tabulka2[[#This Row],[Hodnota dopadu - důvěrnost (B)]]*Tabulka2[[#This Row],[Hodnota zranitelnosti (B)]]*Tabulka2[[#This Row],[Hodnota hrozby (B)]]</f>
        <v>18</v>
      </c>
      <c r="AI211" s="70">
        <f>Tabulka2[[#This Row],[Hodnota dopadu - integrita (B)]]*Tabulka2[[#This Row],[Hodnota zranitelnosti (B)]]*Tabulka2[[#This Row],[Hodnota hrozby (B)]]</f>
        <v>18</v>
      </c>
      <c r="AJ211" s="76" t="s">
        <v>559</v>
      </c>
      <c r="AK211" s="76" t="s">
        <v>563</v>
      </c>
    </row>
    <row r="212" spans="1:37" ht="75" x14ac:dyDescent="0.25">
      <c r="A212" s="70" t="s">
        <v>553</v>
      </c>
      <c r="B212" s="71" t="s">
        <v>557</v>
      </c>
      <c r="C212" s="72">
        <f>'Katalog podpůrných aktiv'!$G$3</f>
        <v>3</v>
      </c>
      <c r="D212" s="72" t="s">
        <v>235</v>
      </c>
      <c r="E212" s="72" t="s">
        <v>235</v>
      </c>
      <c r="F212" s="71" t="s">
        <v>341</v>
      </c>
      <c r="G212" s="72">
        <v>3</v>
      </c>
      <c r="H212" s="78" t="s">
        <v>351</v>
      </c>
      <c r="I212" s="79">
        <v>4</v>
      </c>
      <c r="J212" s="70">
        <f>Tabulka2[[#This Row],[Hodnota dopadu - dostupnost]]*Tabulka2[[#This Row],[Hodnota zranitelnosti]]*Tabulka2[[#This Row],[Hodnota hrozby]]</f>
        <v>36</v>
      </c>
      <c r="K212" s="70" t="s">
        <v>235</v>
      </c>
      <c r="L212" s="70" t="s">
        <v>235</v>
      </c>
      <c r="M212" s="71" t="s">
        <v>560</v>
      </c>
      <c r="N212" s="71" t="s">
        <v>563</v>
      </c>
      <c r="O212" s="71" t="s">
        <v>578</v>
      </c>
      <c r="P212" s="74"/>
      <c r="Q212" s="72">
        <f>'Katalog podpůrných aktiv'!$G$3</f>
        <v>3</v>
      </c>
      <c r="R212" s="72" t="s">
        <v>235</v>
      </c>
      <c r="S212" s="72" t="s">
        <v>235</v>
      </c>
      <c r="T212" s="75">
        <v>3</v>
      </c>
      <c r="U212" s="79">
        <v>4</v>
      </c>
      <c r="V212" s="70">
        <f>Tabulka2[[#This Row],[Hodnota dopadu - dostupnost (A)]]*Tabulka2[[#This Row],[Hodnota zranitelnosti (A)]]*Tabulka2[[#This Row],[Hodnota hrozby (A)]]</f>
        <v>36</v>
      </c>
      <c r="W212" s="70" t="s">
        <v>235</v>
      </c>
      <c r="X212" s="70" t="s">
        <v>235</v>
      </c>
      <c r="Y212" s="76" t="s">
        <v>560</v>
      </c>
      <c r="Z212" s="76" t="s">
        <v>595</v>
      </c>
      <c r="AA212" s="77"/>
      <c r="AB212" s="72">
        <f>'Katalog podpůrných aktiv'!$G$3</f>
        <v>3</v>
      </c>
      <c r="AC212" s="72" t="s">
        <v>235</v>
      </c>
      <c r="AD212" s="72" t="s">
        <v>235</v>
      </c>
      <c r="AE212" s="75">
        <v>3</v>
      </c>
      <c r="AF212" s="72">
        <v>2</v>
      </c>
      <c r="AG212" s="70">
        <f>Tabulka2[[#This Row],[Hodnota dopadu - dostupnost (B)]]*Tabulka2[[#This Row],[Hodnota zranitelnosti (B)]]*Tabulka2[[#This Row],[Hodnota hrozby (B)]]</f>
        <v>18</v>
      </c>
      <c r="AH212" s="70" t="s">
        <v>235</v>
      </c>
      <c r="AI212" s="70" t="s">
        <v>235</v>
      </c>
      <c r="AJ212" s="76" t="s">
        <v>559</v>
      </c>
      <c r="AK212" s="76" t="s">
        <v>563</v>
      </c>
    </row>
  </sheetData>
  <sheetProtection algorithmName="SHA-512" hashValue="0+HxoW2ZasXcCVCXl5/B8Vi/o4XnWYvw3rRnSrUs71CvXxsVeWODTctaAYI0452TmlI76aerIrYeKgQddyC9VQ==" saltValue="dlRNgN2iRucyDSFLQfy1Gw==" spinCount="100000" sheet="1" objects="1" scenarios="1" selectLockedCells="1" selectUnlockedCells="1"/>
  <mergeCells count="3">
    <mergeCell ref="A1:O1"/>
    <mergeCell ref="AB1:AK1"/>
    <mergeCell ref="Q1:Z1"/>
  </mergeCells>
  <phoneticPr fontId="25" type="noConversion"/>
  <conditionalFormatting sqref="G3:G4 I3:I4 C3:D3">
    <cfRule type="cellIs" dxfId="1063" priority="1664" operator="equal">
      <formula>4</formula>
    </cfRule>
  </conditionalFormatting>
  <conditionalFormatting sqref="J2:L2 K213:O1048576 S213:S1048576 AG2:AK2 G2:G4 I2:I4 I213:I1048576 G213:G1048576 C213:D1048576 C2:D3 V2:AA2">
    <cfRule type="cellIs" dxfId="1062" priority="1663" operator="equal">
      <formula>3</formula>
    </cfRule>
  </conditionalFormatting>
  <conditionalFormatting sqref="J2:L2 K213:O1048576 S213:S1048576 AG2:AK2 G2:G4 I2:I4 I213:I1048576 G213:G1048576 C213:D1048576 C2:D3 V2:AA2">
    <cfRule type="cellIs" dxfId="1061" priority="1662" operator="equal">
      <formula>2</formula>
    </cfRule>
  </conditionalFormatting>
  <conditionalFormatting sqref="J2:L2 K213:O1048576 S213:S1048576 AG2:AK2 G2:G4 I2:I4 I213:I1048576 G213:G1048576 C213:D1048576 C2:D3 V2:AA2">
    <cfRule type="cellIs" dxfId="1060" priority="1661" operator="equal">
      <formula>1</formula>
    </cfRule>
  </conditionalFormatting>
  <conditionalFormatting sqref="AG3:AK3 J3:L212 AJ4:AK4 AG4:AI212 V3:AA3 V188:AA188 V187:X187 Z187:AA187 V201:AA201 Z199:AA199 V96:AA96 Z94:AA94 V83:AA83 V82:X82 Z82:AA82 V5:AA5 V4:X4 Z4:AA4 V173:AA175 V68:AA70 V7:AA8 AA6 V6:Y6 V72:AA73 AA71 V71:Y71 V85:AA86 AA84 V84:Y84 V94:X95 AA95 Y95 V112:AA113 AA111 V111:Y111 AA125 V125:Y125 V140:AA152 AA139 V139:Y139 V154:AA161 AA153 V153:Y153 V177:AA178 AA176 V176:Y176 V190:AA191 AA189 V189:Y189 V199:X200 AA200 Y200 V11:AA11 V76:AA76 V89:AA90 V104:AA105 V116:AA116 V181:AA181 V194:AA195 V209:AA210 V9:Y10 AA9:AA10 V74:Y75 AA74:AA75 V87:Y88 AA87:AA88 V102:Y103 AA102:AA103 V114:Y115 AA114:AA115 V179:Y180 AA179:AA180 V192:Y193 AA192:AA193 V207:Y208 AA207:AA208 V81:AA81 V93:AA93 V122:AA122 V133:AA134 V186:AA186 V211:Y212 V29:AA29 V43:AA56 V106:Y107 AA106:AA107 V91:Y92 AA91:AA92 V196:Y198 AA211:AA212 V41:Y42 AA41:AA42 V182:Y185 AA182:AA185 AA196:AA198 V77:Y80 AA77:AA80 V131:Y132 AA131:AA132 V26:Y28 AA26:AA28 V130:AA130 V25:AA25 V23:Y24 AA23:AA24 V126:AA127 V128:Y129 AA128:AA129 V21:AA22 V20:Y20 AA20 V17:AA19 V108:AA110 V12:Y16 AA12:AA16 V31:AA40 V30:Y30 AA30 V57:Y67 AA57:AA67 V98:AA101 V97:Y97 AA97 V117:Y121 AA117:AA121 V136:AA138 V135:Y135 AA135 V162:Y172 AA162:AA172 V203:AA206 V202:Y202 AA202 V124:AA124 V123:Y123 AA123">
    <cfRule type="cellIs" dxfId="1059" priority="1653" operator="between">
      <formula>48</formula>
      <formula>64</formula>
    </cfRule>
    <cfRule type="cellIs" dxfId="1058" priority="1654" operator="between">
      <formula>32</formula>
      <formula>47</formula>
    </cfRule>
    <cfRule type="cellIs" dxfId="1057" priority="1655" operator="between">
      <formula>17</formula>
      <formula>31</formula>
    </cfRule>
    <cfRule type="cellIs" dxfId="1056" priority="1656" operator="between">
      <formula>1</formula>
      <formula>16</formula>
    </cfRule>
  </conditionalFormatting>
  <conditionalFormatting sqref="E3">
    <cfRule type="cellIs" dxfId="1055" priority="1625" operator="equal">
      <formula>4</formula>
    </cfRule>
    <cfRule type="cellIs" dxfId="1054" priority="1626" operator="equal">
      <formula>3</formula>
    </cfRule>
    <cfRule type="cellIs" dxfId="1053" priority="1627" operator="equal">
      <formula>2</formula>
    </cfRule>
    <cfRule type="cellIs" dxfId="1052" priority="1628" operator="equal">
      <formula>1</formula>
    </cfRule>
  </conditionalFormatting>
  <conditionalFormatting sqref="Q2:S2">
    <cfRule type="cellIs" dxfId="1051" priority="1248" operator="equal">
      <formula>3</formula>
    </cfRule>
  </conditionalFormatting>
  <conditionalFormatting sqref="Q2:S2">
    <cfRule type="cellIs" dxfId="1050" priority="1247" operator="equal">
      <formula>2</formula>
    </cfRule>
  </conditionalFormatting>
  <conditionalFormatting sqref="Q2:S2">
    <cfRule type="cellIs" dxfId="1049" priority="1246" operator="equal">
      <formula>1</formula>
    </cfRule>
  </conditionalFormatting>
  <conditionalFormatting sqref="T2">
    <cfRule type="cellIs" dxfId="1048" priority="1245" operator="equal">
      <formula>3</formula>
    </cfRule>
  </conditionalFormatting>
  <conditionalFormatting sqref="T2">
    <cfRule type="cellIs" dxfId="1047" priority="1244" operator="equal">
      <formula>2</formula>
    </cfRule>
  </conditionalFormatting>
  <conditionalFormatting sqref="T2">
    <cfRule type="cellIs" dxfId="1046" priority="1243" operator="equal">
      <formula>1</formula>
    </cfRule>
  </conditionalFormatting>
  <conditionalFormatting sqref="U2">
    <cfRule type="cellIs" dxfId="1045" priority="1242" operator="equal">
      <formula>3</formula>
    </cfRule>
  </conditionalFormatting>
  <conditionalFormatting sqref="U2">
    <cfRule type="cellIs" dxfId="1044" priority="1241" operator="equal">
      <formula>2</formula>
    </cfRule>
  </conditionalFormatting>
  <conditionalFormatting sqref="U2">
    <cfRule type="cellIs" dxfId="1043" priority="1240" operator="equal">
      <formula>1</formula>
    </cfRule>
  </conditionalFormatting>
  <conditionalFormatting sqref="AF3:AF4">
    <cfRule type="cellIs" dxfId="1042" priority="1233" operator="equal">
      <formula>4</formula>
    </cfRule>
    <cfRule type="cellIs" dxfId="1041" priority="1234" operator="equal">
      <formula>3</formula>
    </cfRule>
    <cfRule type="cellIs" dxfId="1040" priority="1235" operator="equal">
      <formula>2</formula>
    </cfRule>
    <cfRule type="cellIs" dxfId="1039" priority="1236" operator="equal">
      <formula>1</formula>
    </cfRule>
  </conditionalFormatting>
  <conditionalFormatting sqref="AB2:AD2">
    <cfRule type="cellIs" dxfId="1038" priority="1228" operator="equal">
      <formula>3</formula>
    </cfRule>
  </conditionalFormatting>
  <conditionalFormatting sqref="AB2:AD2">
    <cfRule type="cellIs" dxfId="1037" priority="1227" operator="equal">
      <formula>2</formula>
    </cfRule>
  </conditionalFormatting>
  <conditionalFormatting sqref="AB2:AD2">
    <cfRule type="cellIs" dxfId="1036" priority="1226" operator="equal">
      <formula>1</formula>
    </cfRule>
  </conditionalFormatting>
  <conditionalFormatting sqref="AE2">
    <cfRule type="cellIs" dxfId="1035" priority="1225" operator="equal">
      <formula>3</formula>
    </cfRule>
  </conditionalFormatting>
  <conditionalFormatting sqref="AE2">
    <cfRule type="cellIs" dxfId="1034" priority="1224" operator="equal">
      <formula>2</formula>
    </cfRule>
  </conditionalFormatting>
  <conditionalFormatting sqref="AE2">
    <cfRule type="cellIs" dxfId="1033" priority="1223" operator="equal">
      <formula>1</formula>
    </cfRule>
  </conditionalFormatting>
  <conditionalFormatting sqref="AF2">
    <cfRule type="cellIs" dxfId="1032" priority="1222" operator="equal">
      <formula>3</formula>
    </cfRule>
  </conditionalFormatting>
  <conditionalFormatting sqref="AF2">
    <cfRule type="cellIs" dxfId="1031" priority="1221" operator="equal">
      <formula>2</formula>
    </cfRule>
  </conditionalFormatting>
  <conditionalFormatting sqref="AF2">
    <cfRule type="cellIs" dxfId="1030" priority="1220" operator="equal">
      <formula>1</formula>
    </cfRule>
  </conditionalFormatting>
  <conditionalFormatting sqref="G5:G177 I5:I177 C108:D212">
    <cfRule type="cellIs" dxfId="1029" priority="716" operator="equal">
      <formula>4</formula>
    </cfRule>
  </conditionalFormatting>
  <conditionalFormatting sqref="G5:G177 I5:I177 C108:D212">
    <cfRule type="cellIs" dxfId="1028" priority="715" operator="equal">
      <formula>3</formula>
    </cfRule>
  </conditionalFormatting>
  <conditionalFormatting sqref="G5:G177 I5:I177 C108:D212">
    <cfRule type="cellIs" dxfId="1027" priority="714" operator="equal">
      <formula>2</formula>
    </cfRule>
  </conditionalFormatting>
  <conditionalFormatting sqref="G5:G177 I5:I177 C108:D212">
    <cfRule type="cellIs" dxfId="1026" priority="713" operator="equal">
      <formula>1</formula>
    </cfRule>
  </conditionalFormatting>
  <conditionalFormatting sqref="AJ5:AK56 AJ66:AK66 AJ173:AK177 AJ59:AJ65 AJ68:AK161 AJ67 AJ164:AJ172">
    <cfRule type="cellIs" dxfId="1025" priority="705" operator="between">
      <formula>48</formula>
      <formula>64</formula>
    </cfRule>
    <cfRule type="cellIs" dxfId="1024" priority="706" operator="between">
      <formula>32</formula>
      <formula>47</formula>
    </cfRule>
    <cfRule type="cellIs" dxfId="1023" priority="707" operator="between">
      <formula>17</formula>
      <formula>31</formula>
    </cfRule>
    <cfRule type="cellIs" dxfId="1022" priority="708" operator="between">
      <formula>1</formula>
      <formula>16</formula>
    </cfRule>
  </conditionalFormatting>
  <conditionalFormatting sqref="C4:D107">
    <cfRule type="cellIs" dxfId="1021" priority="668" operator="equal">
      <formula>4</formula>
    </cfRule>
  </conditionalFormatting>
  <conditionalFormatting sqref="C4:D107">
    <cfRule type="cellIs" dxfId="1020" priority="667" operator="equal">
      <formula>3</formula>
    </cfRule>
  </conditionalFormatting>
  <conditionalFormatting sqref="C4:D107">
    <cfRule type="cellIs" dxfId="1019" priority="666" operator="equal">
      <formula>2</formula>
    </cfRule>
  </conditionalFormatting>
  <conditionalFormatting sqref="C4:D107">
    <cfRule type="cellIs" dxfId="1018" priority="665" operator="equal">
      <formula>1</formula>
    </cfRule>
  </conditionalFormatting>
  <conditionalFormatting sqref="E108:E212">
    <cfRule type="cellIs" dxfId="1017" priority="701" operator="equal">
      <formula>4</formula>
    </cfRule>
    <cfRule type="cellIs" dxfId="1016" priority="702" operator="equal">
      <formula>3</formula>
    </cfRule>
    <cfRule type="cellIs" dxfId="1015" priority="703" operator="equal">
      <formula>2</formula>
    </cfRule>
    <cfRule type="cellIs" dxfId="1014" priority="704" operator="equal">
      <formula>1</formula>
    </cfRule>
  </conditionalFormatting>
  <conditionalFormatting sqref="AF5:AF177">
    <cfRule type="cellIs" dxfId="1013" priority="697" operator="equal">
      <formula>4</formula>
    </cfRule>
    <cfRule type="cellIs" dxfId="1012" priority="698" operator="equal">
      <formula>3</formula>
    </cfRule>
    <cfRule type="cellIs" dxfId="1011" priority="699" operator="equal">
      <formula>2</formula>
    </cfRule>
    <cfRule type="cellIs" dxfId="1010" priority="700" operator="equal">
      <formula>1</formula>
    </cfRule>
  </conditionalFormatting>
  <conditionalFormatting sqref="G178:G212 I178:I212">
    <cfRule type="cellIs" dxfId="1009" priority="696" operator="equal">
      <formula>4</formula>
    </cfRule>
  </conditionalFormatting>
  <conditionalFormatting sqref="G178:G212 I178:I212">
    <cfRule type="cellIs" dxfId="1008" priority="695" operator="equal">
      <formula>3</formula>
    </cfRule>
  </conditionalFormatting>
  <conditionalFormatting sqref="G178:G212 I178:I212">
    <cfRule type="cellIs" dxfId="1007" priority="694" operator="equal">
      <formula>2</formula>
    </cfRule>
  </conditionalFormatting>
  <conditionalFormatting sqref="G178:G212 I178:I212">
    <cfRule type="cellIs" dxfId="1006" priority="693" operator="equal">
      <formula>1</formula>
    </cfRule>
  </conditionalFormatting>
  <conditionalFormatting sqref="AJ178:AK212">
    <cfRule type="cellIs" dxfId="1005" priority="685" operator="between">
      <formula>48</formula>
      <formula>64</formula>
    </cfRule>
    <cfRule type="cellIs" dxfId="1004" priority="686" operator="between">
      <formula>32</formula>
      <formula>47</formula>
    </cfRule>
    <cfRule type="cellIs" dxfId="1003" priority="687" operator="between">
      <formula>17</formula>
      <formula>31</formula>
    </cfRule>
    <cfRule type="cellIs" dxfId="1002" priority="688" operator="between">
      <formula>1</formula>
      <formula>16</formula>
    </cfRule>
  </conditionalFormatting>
  <conditionalFormatting sqref="AF178:AF212">
    <cfRule type="cellIs" dxfId="1001" priority="677" operator="equal">
      <formula>4</formula>
    </cfRule>
    <cfRule type="cellIs" dxfId="1000" priority="678" operator="equal">
      <formula>3</formula>
    </cfRule>
    <cfRule type="cellIs" dxfId="999" priority="679" operator="equal">
      <formula>2</formula>
    </cfRule>
    <cfRule type="cellIs" dxfId="998" priority="680" operator="equal">
      <formula>1</formula>
    </cfRule>
  </conditionalFormatting>
  <conditionalFormatting sqref="E4:E107">
    <cfRule type="cellIs" dxfId="997" priority="661" operator="equal">
      <formula>4</formula>
    </cfRule>
    <cfRule type="cellIs" dxfId="996" priority="662" operator="equal">
      <formula>3</formula>
    </cfRule>
    <cfRule type="cellIs" dxfId="995" priority="663" operator="equal">
      <formula>2</formula>
    </cfRule>
    <cfRule type="cellIs" dxfId="994" priority="664" operator="equal">
      <formula>1</formula>
    </cfRule>
  </conditionalFormatting>
  <conditionalFormatting sqref="Q3:R3">
    <cfRule type="cellIs" dxfId="993" priority="660" operator="equal">
      <formula>4</formula>
    </cfRule>
  </conditionalFormatting>
  <conditionalFormatting sqref="Q3:R3">
    <cfRule type="cellIs" dxfId="992" priority="659" operator="equal">
      <formula>3</formula>
    </cfRule>
  </conditionalFormatting>
  <conditionalFormatting sqref="Q3:R3">
    <cfRule type="cellIs" dxfId="991" priority="658" operator="equal">
      <formula>2</formula>
    </cfRule>
  </conditionalFormatting>
  <conditionalFormatting sqref="Q3:R3">
    <cfRule type="cellIs" dxfId="990" priority="657" operator="equal">
      <formula>1</formula>
    </cfRule>
  </conditionalFormatting>
  <conditionalFormatting sqref="S3">
    <cfRule type="cellIs" dxfId="989" priority="653" operator="equal">
      <formula>4</formula>
    </cfRule>
    <cfRule type="cellIs" dxfId="988" priority="654" operator="equal">
      <formula>3</formula>
    </cfRule>
    <cfRule type="cellIs" dxfId="987" priority="655" operator="equal">
      <formula>2</formula>
    </cfRule>
    <cfRule type="cellIs" dxfId="986" priority="656" operator="equal">
      <formula>1</formula>
    </cfRule>
  </conditionalFormatting>
  <conditionalFormatting sqref="Q108:R212">
    <cfRule type="cellIs" dxfId="985" priority="652" operator="equal">
      <formula>4</formula>
    </cfRule>
  </conditionalFormatting>
  <conditionalFormatting sqref="Q108:R212">
    <cfRule type="cellIs" dxfId="984" priority="651" operator="equal">
      <formula>3</formula>
    </cfRule>
  </conditionalFormatting>
  <conditionalFormatting sqref="Q108:R212">
    <cfRule type="cellIs" dxfId="983" priority="650" operator="equal">
      <formula>2</formula>
    </cfRule>
  </conditionalFormatting>
  <conditionalFormatting sqref="Q108:R212">
    <cfRule type="cellIs" dxfId="982" priority="649" operator="equal">
      <formula>1</formula>
    </cfRule>
  </conditionalFormatting>
  <conditionalFormatting sqref="Q4:R107">
    <cfRule type="cellIs" dxfId="981" priority="644" operator="equal">
      <formula>4</formula>
    </cfRule>
  </conditionalFormatting>
  <conditionalFormatting sqref="Q4:R107">
    <cfRule type="cellIs" dxfId="980" priority="643" operator="equal">
      <formula>3</formula>
    </cfRule>
  </conditionalFormatting>
  <conditionalFormatting sqref="Q4:R107">
    <cfRule type="cellIs" dxfId="979" priority="642" operator="equal">
      <formula>2</formula>
    </cfRule>
  </conditionalFormatting>
  <conditionalFormatting sqref="Q4:R107">
    <cfRule type="cellIs" dxfId="978" priority="641" operator="equal">
      <formula>1</formula>
    </cfRule>
  </conditionalFormatting>
  <conditionalFormatting sqref="S108:S212">
    <cfRule type="cellIs" dxfId="977" priority="645" operator="equal">
      <formula>4</formula>
    </cfRule>
    <cfRule type="cellIs" dxfId="976" priority="646" operator="equal">
      <formula>3</formula>
    </cfRule>
    <cfRule type="cellIs" dxfId="975" priority="647" operator="equal">
      <formula>2</formula>
    </cfRule>
    <cfRule type="cellIs" dxfId="974" priority="648" operator="equal">
      <formula>1</formula>
    </cfRule>
  </conditionalFormatting>
  <conditionalFormatting sqref="S4:S107">
    <cfRule type="cellIs" dxfId="973" priority="637" operator="equal">
      <formula>4</formula>
    </cfRule>
    <cfRule type="cellIs" dxfId="972" priority="638" operator="equal">
      <formula>3</formula>
    </cfRule>
    <cfRule type="cellIs" dxfId="971" priority="639" operator="equal">
      <formula>2</formula>
    </cfRule>
    <cfRule type="cellIs" dxfId="970" priority="640" operator="equal">
      <formula>1</formula>
    </cfRule>
  </conditionalFormatting>
  <conditionalFormatting sqref="AB3:AC3">
    <cfRule type="cellIs" dxfId="969" priority="624" operator="equal">
      <formula>4</formula>
    </cfRule>
  </conditionalFormatting>
  <conditionalFormatting sqref="AB3:AC3">
    <cfRule type="cellIs" dxfId="968" priority="623" operator="equal">
      <formula>3</formula>
    </cfRule>
  </conditionalFormatting>
  <conditionalFormatting sqref="AB3:AC3">
    <cfRule type="cellIs" dxfId="967" priority="622" operator="equal">
      <formula>2</formula>
    </cfRule>
  </conditionalFormatting>
  <conditionalFormatting sqref="AB3:AC3">
    <cfRule type="cellIs" dxfId="966" priority="621" operator="equal">
      <formula>1</formula>
    </cfRule>
  </conditionalFormatting>
  <conditionalFormatting sqref="AD3">
    <cfRule type="cellIs" dxfId="965" priority="617" operator="equal">
      <formula>4</formula>
    </cfRule>
    <cfRule type="cellIs" dxfId="964" priority="618" operator="equal">
      <formula>3</formula>
    </cfRule>
    <cfRule type="cellIs" dxfId="963" priority="619" operator="equal">
      <formula>2</formula>
    </cfRule>
    <cfRule type="cellIs" dxfId="962" priority="620" operator="equal">
      <formula>1</formula>
    </cfRule>
  </conditionalFormatting>
  <conditionalFormatting sqref="AB108:AC212">
    <cfRule type="cellIs" dxfId="961" priority="616" operator="equal">
      <formula>4</formula>
    </cfRule>
  </conditionalFormatting>
  <conditionalFormatting sqref="AB108:AC212">
    <cfRule type="cellIs" dxfId="960" priority="615" operator="equal">
      <formula>3</formula>
    </cfRule>
  </conditionalFormatting>
  <conditionalFormatting sqref="AB108:AC212">
    <cfRule type="cellIs" dxfId="959" priority="614" operator="equal">
      <formula>2</formula>
    </cfRule>
  </conditionalFormatting>
  <conditionalFormatting sqref="AB108:AC212">
    <cfRule type="cellIs" dxfId="958" priority="613" operator="equal">
      <formula>1</formula>
    </cfRule>
  </conditionalFormatting>
  <conditionalFormatting sqref="AB4:AC107">
    <cfRule type="cellIs" dxfId="957" priority="608" operator="equal">
      <formula>4</formula>
    </cfRule>
  </conditionalFormatting>
  <conditionalFormatting sqref="AB4:AC107">
    <cfRule type="cellIs" dxfId="956" priority="607" operator="equal">
      <formula>3</formula>
    </cfRule>
  </conditionalFormatting>
  <conditionalFormatting sqref="AB4:AC107">
    <cfRule type="cellIs" dxfId="955" priority="606" operator="equal">
      <formula>2</formula>
    </cfRule>
  </conditionalFormatting>
  <conditionalFormatting sqref="AB4:AC107">
    <cfRule type="cellIs" dxfId="954" priority="605" operator="equal">
      <formula>1</formula>
    </cfRule>
  </conditionalFormatting>
  <conditionalFormatting sqref="AD108:AD212">
    <cfRule type="cellIs" dxfId="953" priority="609" operator="equal">
      <formula>4</formula>
    </cfRule>
    <cfRule type="cellIs" dxfId="952" priority="610" operator="equal">
      <formula>3</formula>
    </cfRule>
    <cfRule type="cellIs" dxfId="951" priority="611" operator="equal">
      <formula>2</formula>
    </cfRule>
    <cfRule type="cellIs" dxfId="950" priority="612" operator="equal">
      <formula>1</formula>
    </cfRule>
  </conditionalFormatting>
  <conditionalFormatting sqref="AD4:AD107">
    <cfRule type="cellIs" dxfId="949" priority="601" operator="equal">
      <formula>4</formula>
    </cfRule>
    <cfRule type="cellIs" dxfId="948" priority="602" operator="equal">
      <formula>3</formula>
    </cfRule>
    <cfRule type="cellIs" dxfId="947" priority="603" operator="equal">
      <formula>2</formula>
    </cfRule>
    <cfRule type="cellIs" dxfId="946" priority="604" operator="equal">
      <formula>1</formula>
    </cfRule>
  </conditionalFormatting>
  <conditionalFormatting sqref="T3:T4">
    <cfRule type="cellIs" dxfId="945" priority="576" operator="equal">
      <formula>4</formula>
    </cfRule>
  </conditionalFormatting>
  <conditionalFormatting sqref="T3:T4">
    <cfRule type="cellIs" dxfId="944" priority="575" operator="equal">
      <formula>3</formula>
    </cfRule>
  </conditionalFormatting>
  <conditionalFormatting sqref="T3:T4">
    <cfRule type="cellIs" dxfId="943" priority="574" operator="equal">
      <formula>2</formula>
    </cfRule>
  </conditionalFormatting>
  <conditionalFormatting sqref="T3:T4">
    <cfRule type="cellIs" dxfId="942" priority="573" operator="equal">
      <formula>1</formula>
    </cfRule>
  </conditionalFormatting>
  <conditionalFormatting sqref="T5:T177">
    <cfRule type="cellIs" dxfId="941" priority="572" operator="equal">
      <formula>4</formula>
    </cfRule>
  </conditionalFormatting>
  <conditionalFormatting sqref="T5:T177">
    <cfRule type="cellIs" dxfId="940" priority="571" operator="equal">
      <formula>3</formula>
    </cfRule>
  </conditionalFormatting>
  <conditionalFormatting sqref="T5:T177">
    <cfRule type="cellIs" dxfId="939" priority="570" operator="equal">
      <formula>2</formula>
    </cfRule>
  </conditionalFormatting>
  <conditionalFormatting sqref="T5:T177">
    <cfRule type="cellIs" dxfId="938" priority="569" operator="equal">
      <formula>1</formula>
    </cfRule>
  </conditionalFormatting>
  <conditionalFormatting sqref="T178:T212">
    <cfRule type="cellIs" dxfId="937" priority="568" operator="equal">
      <formula>4</formula>
    </cfRule>
  </conditionalFormatting>
  <conditionalFormatting sqref="T178:T212">
    <cfRule type="cellIs" dxfId="936" priority="567" operator="equal">
      <formula>3</formula>
    </cfRule>
  </conditionalFormatting>
  <conditionalFormatting sqref="T178:T212">
    <cfRule type="cellIs" dxfId="935" priority="566" operator="equal">
      <formula>2</formula>
    </cfRule>
  </conditionalFormatting>
  <conditionalFormatting sqref="T178:T212">
    <cfRule type="cellIs" dxfId="934" priority="565" operator="equal">
      <formula>1</formula>
    </cfRule>
  </conditionalFormatting>
  <conditionalFormatting sqref="AE3:AE4">
    <cfRule type="cellIs" dxfId="933" priority="564" operator="equal">
      <formula>4</formula>
    </cfRule>
  </conditionalFormatting>
  <conditionalFormatting sqref="AE3:AE4">
    <cfRule type="cellIs" dxfId="932" priority="563" operator="equal">
      <formula>3</formula>
    </cfRule>
  </conditionalFormatting>
  <conditionalFormatting sqref="AE3:AE4">
    <cfRule type="cellIs" dxfId="931" priority="562" operator="equal">
      <formula>2</formula>
    </cfRule>
  </conditionalFormatting>
  <conditionalFormatting sqref="AE3:AE4">
    <cfRule type="cellIs" dxfId="930" priority="561" operator="equal">
      <formula>1</formula>
    </cfRule>
  </conditionalFormatting>
  <conditionalFormatting sqref="AE5:AE177">
    <cfRule type="cellIs" dxfId="929" priority="560" operator="equal">
      <formula>4</formula>
    </cfRule>
  </conditionalFormatting>
  <conditionalFormatting sqref="AE5:AE177">
    <cfRule type="cellIs" dxfId="928" priority="559" operator="equal">
      <formula>3</formula>
    </cfRule>
  </conditionalFormatting>
  <conditionalFormatting sqref="AE5:AE177">
    <cfRule type="cellIs" dxfId="927" priority="558" operator="equal">
      <formula>2</formula>
    </cfRule>
  </conditionalFormatting>
  <conditionalFormatting sqref="AE5:AE177">
    <cfRule type="cellIs" dxfId="926" priority="557" operator="equal">
      <formula>1</formula>
    </cfRule>
  </conditionalFormatting>
  <conditionalFormatting sqref="AE178:AE212">
    <cfRule type="cellIs" dxfId="925" priority="556" operator="equal">
      <formula>4</formula>
    </cfRule>
  </conditionalFormatting>
  <conditionalFormatting sqref="AE178:AE212">
    <cfRule type="cellIs" dxfId="924" priority="555" operator="equal">
      <formula>3</formula>
    </cfRule>
  </conditionalFormatting>
  <conditionalFormatting sqref="AE178:AE212">
    <cfRule type="cellIs" dxfId="923" priority="554" operator="equal">
      <formula>2</formula>
    </cfRule>
  </conditionalFormatting>
  <conditionalFormatting sqref="AE178:AE212">
    <cfRule type="cellIs" dxfId="922" priority="553" operator="equal">
      <formula>1</formula>
    </cfRule>
  </conditionalFormatting>
  <conditionalFormatting sqref="U3:U4">
    <cfRule type="cellIs" dxfId="921" priority="552" operator="equal">
      <formula>4</formula>
    </cfRule>
  </conditionalFormatting>
  <conditionalFormatting sqref="U3:U4">
    <cfRule type="cellIs" dxfId="920" priority="551" operator="equal">
      <formula>3</formula>
    </cfRule>
  </conditionalFormatting>
  <conditionalFormatting sqref="U3:U4">
    <cfRule type="cellIs" dxfId="919" priority="550" operator="equal">
      <formula>2</formula>
    </cfRule>
  </conditionalFormatting>
  <conditionalFormatting sqref="U3:U4">
    <cfRule type="cellIs" dxfId="918" priority="549" operator="equal">
      <formula>1</formula>
    </cfRule>
  </conditionalFormatting>
  <conditionalFormatting sqref="U5:U177">
    <cfRule type="cellIs" dxfId="917" priority="548" operator="equal">
      <formula>4</formula>
    </cfRule>
  </conditionalFormatting>
  <conditionalFormatting sqref="U5:U177">
    <cfRule type="cellIs" dxfId="916" priority="547" operator="equal">
      <formula>3</formula>
    </cfRule>
  </conditionalFormatting>
  <conditionalFormatting sqref="U5:U177">
    <cfRule type="cellIs" dxfId="915" priority="546" operator="equal">
      <formula>2</formula>
    </cfRule>
  </conditionalFormatting>
  <conditionalFormatting sqref="U5:U177">
    <cfRule type="cellIs" dxfId="914" priority="545" operator="equal">
      <formula>1</formula>
    </cfRule>
  </conditionalFormatting>
  <conditionalFormatting sqref="U178:U212">
    <cfRule type="cellIs" dxfId="913" priority="544" operator="equal">
      <formula>4</formula>
    </cfRule>
  </conditionalFormatting>
  <conditionalFormatting sqref="U178:U212">
    <cfRule type="cellIs" dxfId="912" priority="543" operator="equal">
      <formula>3</formula>
    </cfRule>
  </conditionalFormatting>
  <conditionalFormatting sqref="U178:U212">
    <cfRule type="cellIs" dxfId="911" priority="542" operator="equal">
      <formula>2</formula>
    </cfRule>
  </conditionalFormatting>
  <conditionalFormatting sqref="U178:U212">
    <cfRule type="cellIs" dxfId="910" priority="541" operator="equal">
      <formula>1</formula>
    </cfRule>
  </conditionalFormatting>
  <conditionalFormatting sqref="O58">
    <cfRule type="cellIs" dxfId="909" priority="537" operator="between">
      <formula>48</formula>
      <formula>64</formula>
    </cfRule>
    <cfRule type="cellIs" dxfId="908" priority="538" operator="between">
      <formula>32</formula>
      <formula>47</formula>
    </cfRule>
    <cfRule type="cellIs" dxfId="907" priority="539" operator="between">
      <formula>17</formula>
      <formula>31</formula>
    </cfRule>
    <cfRule type="cellIs" dxfId="906" priority="540" operator="between">
      <formula>1</formula>
      <formula>16</formula>
    </cfRule>
  </conditionalFormatting>
  <conditionalFormatting sqref="O162:O163">
    <cfRule type="cellIs" dxfId="905" priority="529" operator="between">
      <formula>48</formula>
      <formula>64</formula>
    </cfRule>
    <cfRule type="cellIs" dxfId="904" priority="530" operator="between">
      <formula>32</formula>
      <formula>47</formula>
    </cfRule>
    <cfRule type="cellIs" dxfId="903" priority="531" operator="between">
      <formula>17</formula>
      <formula>31</formula>
    </cfRule>
    <cfRule type="cellIs" dxfId="902" priority="532" operator="between">
      <formula>1</formula>
      <formula>16</formula>
    </cfRule>
  </conditionalFormatting>
  <conditionalFormatting sqref="Z163">
    <cfRule type="cellIs" dxfId="901" priority="525" operator="between">
      <formula>48</formula>
      <formula>64</formula>
    </cfRule>
    <cfRule type="cellIs" dxfId="900" priority="526" operator="between">
      <formula>32</formula>
      <formula>47</formula>
    </cfRule>
    <cfRule type="cellIs" dxfId="899" priority="527" operator="between">
      <formula>17</formula>
      <formula>31</formula>
    </cfRule>
    <cfRule type="cellIs" dxfId="898" priority="528" operator="between">
      <formula>1</formula>
      <formula>16</formula>
    </cfRule>
  </conditionalFormatting>
  <conditionalFormatting sqref="Z57:Z58">
    <cfRule type="cellIs" dxfId="897" priority="521" operator="between">
      <formula>48</formula>
      <formula>64</formula>
    </cfRule>
    <cfRule type="cellIs" dxfId="896" priority="522" operator="between">
      <formula>32</formula>
      <formula>47</formula>
    </cfRule>
    <cfRule type="cellIs" dxfId="895" priority="523" operator="between">
      <formula>17</formula>
      <formula>31</formula>
    </cfRule>
    <cfRule type="cellIs" dxfId="894" priority="524" operator="between">
      <formula>1</formula>
      <formula>16</formula>
    </cfRule>
  </conditionalFormatting>
  <conditionalFormatting sqref="AJ58">
    <cfRule type="cellIs" dxfId="893" priority="517" operator="between">
      <formula>48</formula>
      <formula>64</formula>
    </cfRule>
    <cfRule type="cellIs" dxfId="892" priority="518" operator="between">
      <formula>32</formula>
      <formula>47</formula>
    </cfRule>
    <cfRule type="cellIs" dxfId="891" priority="519" operator="between">
      <formula>17</formula>
      <formula>31</formula>
    </cfRule>
    <cfRule type="cellIs" dxfId="890" priority="520" operator="between">
      <formula>1</formula>
      <formula>16</formula>
    </cfRule>
  </conditionalFormatting>
  <conditionalFormatting sqref="AK58">
    <cfRule type="cellIs" dxfId="889" priority="513" operator="between">
      <formula>48</formula>
      <formula>64</formula>
    </cfRule>
    <cfRule type="cellIs" dxfId="888" priority="514" operator="between">
      <formula>32</formula>
      <formula>47</formula>
    </cfRule>
    <cfRule type="cellIs" dxfId="887" priority="515" operator="between">
      <formula>17</formula>
      <formula>31</formula>
    </cfRule>
    <cfRule type="cellIs" dxfId="886" priority="516" operator="between">
      <formula>1</formula>
      <formula>16</formula>
    </cfRule>
  </conditionalFormatting>
  <conditionalFormatting sqref="AJ163">
    <cfRule type="cellIs" dxfId="885" priority="509" operator="between">
      <formula>48</formula>
      <formula>64</formula>
    </cfRule>
    <cfRule type="cellIs" dxfId="884" priority="510" operator="between">
      <formula>32</formula>
      <formula>47</formula>
    </cfRule>
    <cfRule type="cellIs" dxfId="883" priority="511" operator="between">
      <formula>17</formula>
      <formula>31</formula>
    </cfRule>
    <cfRule type="cellIs" dxfId="882" priority="512" operator="between">
      <formula>1</formula>
      <formula>16</formula>
    </cfRule>
  </conditionalFormatting>
  <conditionalFormatting sqref="AK163">
    <cfRule type="cellIs" dxfId="881" priority="505" operator="between">
      <formula>48</formula>
      <formula>64</formula>
    </cfRule>
    <cfRule type="cellIs" dxfId="880" priority="506" operator="between">
      <formula>32</formula>
      <formula>47</formula>
    </cfRule>
    <cfRule type="cellIs" dxfId="879" priority="507" operator="between">
      <formula>17</formula>
      <formula>31</formula>
    </cfRule>
    <cfRule type="cellIs" dxfId="878" priority="508" operator="between">
      <formula>1</formula>
      <formula>16</formula>
    </cfRule>
  </conditionalFormatting>
  <conditionalFormatting sqref="Z6">
    <cfRule type="cellIs" dxfId="877" priority="501" operator="between">
      <formula>48</formula>
      <formula>64</formula>
    </cfRule>
    <cfRule type="cellIs" dxfId="876" priority="502" operator="between">
      <formula>32</formula>
      <formula>47</formula>
    </cfRule>
    <cfRule type="cellIs" dxfId="875" priority="503" operator="between">
      <formula>17</formula>
      <formula>31</formula>
    </cfRule>
    <cfRule type="cellIs" dxfId="874" priority="504" operator="between">
      <formula>1</formula>
      <formula>16</formula>
    </cfRule>
  </conditionalFormatting>
  <conditionalFormatting sqref="Z59">
    <cfRule type="cellIs" dxfId="873" priority="497" operator="between">
      <formula>48</formula>
      <formula>64</formula>
    </cfRule>
    <cfRule type="cellIs" dxfId="872" priority="498" operator="between">
      <formula>32</formula>
      <formula>47</formula>
    </cfRule>
    <cfRule type="cellIs" dxfId="871" priority="499" operator="between">
      <formula>17</formula>
      <formula>31</formula>
    </cfRule>
    <cfRule type="cellIs" dxfId="870" priority="500" operator="between">
      <formula>1</formula>
      <formula>16</formula>
    </cfRule>
  </conditionalFormatting>
  <conditionalFormatting sqref="Z71">
    <cfRule type="cellIs" dxfId="869" priority="493" operator="between">
      <formula>48</formula>
      <formula>64</formula>
    </cfRule>
    <cfRule type="cellIs" dxfId="868" priority="494" operator="between">
      <formula>32</formula>
      <formula>47</formula>
    </cfRule>
    <cfRule type="cellIs" dxfId="867" priority="495" operator="between">
      <formula>17</formula>
      <formula>31</formula>
    </cfRule>
    <cfRule type="cellIs" dxfId="866" priority="496" operator="between">
      <formula>1</formula>
      <formula>16</formula>
    </cfRule>
  </conditionalFormatting>
  <conditionalFormatting sqref="Z84">
    <cfRule type="cellIs" dxfId="865" priority="489" operator="between">
      <formula>48</formula>
      <formula>64</formula>
    </cfRule>
    <cfRule type="cellIs" dxfId="864" priority="490" operator="between">
      <formula>32</formula>
      <formula>47</formula>
    </cfRule>
    <cfRule type="cellIs" dxfId="863" priority="491" operator="between">
      <formula>17</formula>
      <formula>31</formula>
    </cfRule>
    <cfRule type="cellIs" dxfId="862" priority="492" operator="between">
      <formula>1</formula>
      <formula>16</formula>
    </cfRule>
  </conditionalFormatting>
  <conditionalFormatting sqref="Z95">
    <cfRule type="cellIs" dxfId="861" priority="485" operator="between">
      <formula>48</formula>
      <formula>64</formula>
    </cfRule>
    <cfRule type="cellIs" dxfId="860" priority="486" operator="between">
      <formula>32</formula>
      <formula>47</formula>
    </cfRule>
    <cfRule type="cellIs" dxfId="859" priority="487" operator="between">
      <formula>17</formula>
      <formula>31</formula>
    </cfRule>
    <cfRule type="cellIs" dxfId="858" priority="488" operator="between">
      <formula>1</formula>
      <formula>16</formula>
    </cfRule>
  </conditionalFormatting>
  <conditionalFormatting sqref="Z111">
    <cfRule type="cellIs" dxfId="857" priority="481" operator="between">
      <formula>48</formula>
      <formula>64</formula>
    </cfRule>
    <cfRule type="cellIs" dxfId="856" priority="482" operator="between">
      <formula>32</formula>
      <formula>47</formula>
    </cfRule>
    <cfRule type="cellIs" dxfId="855" priority="483" operator="between">
      <formula>17</formula>
      <formula>31</formula>
    </cfRule>
    <cfRule type="cellIs" dxfId="854" priority="484" operator="between">
      <formula>1</formula>
      <formula>16</formula>
    </cfRule>
  </conditionalFormatting>
  <conditionalFormatting sqref="Z125">
    <cfRule type="cellIs" dxfId="853" priority="477" operator="between">
      <formula>48</formula>
      <formula>64</formula>
    </cfRule>
    <cfRule type="cellIs" dxfId="852" priority="478" operator="between">
      <formula>32</formula>
      <formula>47</formula>
    </cfRule>
    <cfRule type="cellIs" dxfId="851" priority="479" operator="between">
      <formula>17</formula>
      <formula>31</formula>
    </cfRule>
    <cfRule type="cellIs" dxfId="850" priority="480" operator="between">
      <formula>1</formula>
      <formula>16</formula>
    </cfRule>
  </conditionalFormatting>
  <conditionalFormatting sqref="Z139">
    <cfRule type="cellIs" dxfId="849" priority="473" operator="between">
      <formula>48</formula>
      <formula>64</formula>
    </cfRule>
    <cfRule type="cellIs" dxfId="848" priority="474" operator="between">
      <formula>32</formula>
      <formula>47</formula>
    </cfRule>
    <cfRule type="cellIs" dxfId="847" priority="475" operator="between">
      <formula>17</formula>
      <formula>31</formula>
    </cfRule>
    <cfRule type="cellIs" dxfId="846" priority="476" operator="between">
      <formula>1</formula>
      <formula>16</formula>
    </cfRule>
  </conditionalFormatting>
  <conditionalFormatting sqref="Z153">
    <cfRule type="cellIs" dxfId="845" priority="469" operator="between">
      <formula>48</formula>
      <formula>64</formula>
    </cfRule>
    <cfRule type="cellIs" dxfId="844" priority="470" operator="between">
      <formula>32</formula>
      <formula>47</formula>
    </cfRule>
    <cfRule type="cellIs" dxfId="843" priority="471" operator="between">
      <formula>17</formula>
      <formula>31</formula>
    </cfRule>
    <cfRule type="cellIs" dxfId="842" priority="472" operator="between">
      <formula>1</formula>
      <formula>16</formula>
    </cfRule>
  </conditionalFormatting>
  <conditionalFormatting sqref="Z164">
    <cfRule type="cellIs" dxfId="841" priority="465" operator="between">
      <formula>48</formula>
      <formula>64</formula>
    </cfRule>
    <cfRule type="cellIs" dxfId="840" priority="466" operator="between">
      <formula>32</formula>
      <formula>47</formula>
    </cfRule>
    <cfRule type="cellIs" dxfId="839" priority="467" operator="between">
      <formula>17</formula>
      <formula>31</formula>
    </cfRule>
    <cfRule type="cellIs" dxfId="838" priority="468" operator="between">
      <formula>1</formula>
      <formula>16</formula>
    </cfRule>
  </conditionalFormatting>
  <conditionalFormatting sqref="Z176">
    <cfRule type="cellIs" dxfId="837" priority="461" operator="between">
      <formula>48</formula>
      <formula>64</formula>
    </cfRule>
    <cfRule type="cellIs" dxfId="836" priority="462" operator="between">
      <formula>32</formula>
      <formula>47</formula>
    </cfRule>
    <cfRule type="cellIs" dxfId="835" priority="463" operator="between">
      <formula>17</formula>
      <formula>31</formula>
    </cfRule>
    <cfRule type="cellIs" dxfId="834" priority="464" operator="between">
      <formula>1</formula>
      <formula>16</formula>
    </cfRule>
  </conditionalFormatting>
  <conditionalFormatting sqref="Z189">
    <cfRule type="cellIs" dxfId="833" priority="457" operator="between">
      <formula>48</formula>
      <formula>64</formula>
    </cfRule>
    <cfRule type="cellIs" dxfId="832" priority="458" operator="between">
      <formula>32</formula>
      <formula>47</formula>
    </cfRule>
    <cfRule type="cellIs" dxfId="831" priority="459" operator="between">
      <formula>17</formula>
      <formula>31</formula>
    </cfRule>
    <cfRule type="cellIs" dxfId="830" priority="460" operator="between">
      <formula>1</formula>
      <formula>16</formula>
    </cfRule>
  </conditionalFormatting>
  <conditionalFormatting sqref="Z200">
    <cfRule type="cellIs" dxfId="829" priority="453" operator="between">
      <formula>48</formula>
      <formula>64</formula>
    </cfRule>
    <cfRule type="cellIs" dxfId="828" priority="454" operator="between">
      <formula>32</formula>
      <formula>47</formula>
    </cfRule>
    <cfRule type="cellIs" dxfId="827" priority="455" operator="between">
      <formula>17</formula>
      <formula>31</formula>
    </cfRule>
    <cfRule type="cellIs" dxfId="826" priority="456" operator="between">
      <formula>1</formula>
      <formula>16</formula>
    </cfRule>
  </conditionalFormatting>
  <conditionalFormatting sqref="AK59">
    <cfRule type="cellIs" dxfId="825" priority="449" operator="between">
      <formula>48</formula>
      <formula>64</formula>
    </cfRule>
    <cfRule type="cellIs" dxfId="824" priority="450" operator="between">
      <formula>32</formula>
      <formula>47</formula>
    </cfRule>
    <cfRule type="cellIs" dxfId="823" priority="451" operator="between">
      <formula>17</formula>
      <formula>31</formula>
    </cfRule>
    <cfRule type="cellIs" dxfId="822" priority="452" operator="between">
      <formula>1</formula>
      <formula>16</formula>
    </cfRule>
  </conditionalFormatting>
  <conditionalFormatting sqref="AK164">
    <cfRule type="cellIs" dxfId="821" priority="445" operator="between">
      <formula>48</formula>
      <formula>64</formula>
    </cfRule>
    <cfRule type="cellIs" dxfId="820" priority="446" operator="between">
      <formula>32</formula>
      <formula>47</formula>
    </cfRule>
    <cfRule type="cellIs" dxfId="819" priority="447" operator="between">
      <formula>17</formula>
      <formula>31</formula>
    </cfRule>
    <cfRule type="cellIs" dxfId="818" priority="448" operator="between">
      <formula>1</formula>
      <formula>16</formula>
    </cfRule>
  </conditionalFormatting>
  <conditionalFormatting sqref="Z9:Z10">
    <cfRule type="cellIs" dxfId="817" priority="441" operator="between">
      <formula>48</formula>
      <formula>64</formula>
    </cfRule>
    <cfRule type="cellIs" dxfId="816" priority="442" operator="between">
      <formula>32</formula>
      <formula>47</formula>
    </cfRule>
    <cfRule type="cellIs" dxfId="815" priority="443" operator="between">
      <formula>17</formula>
      <formula>31</formula>
    </cfRule>
    <cfRule type="cellIs" dxfId="814" priority="444" operator="between">
      <formula>1</formula>
      <formula>16</formula>
    </cfRule>
  </conditionalFormatting>
  <conditionalFormatting sqref="Z60">
    <cfRule type="cellIs" dxfId="813" priority="437" operator="between">
      <formula>48</formula>
      <formula>64</formula>
    </cfRule>
    <cfRule type="cellIs" dxfId="812" priority="438" operator="between">
      <formula>32</formula>
      <formula>47</formula>
    </cfRule>
    <cfRule type="cellIs" dxfId="811" priority="439" operator="between">
      <formula>17</formula>
      <formula>31</formula>
    </cfRule>
    <cfRule type="cellIs" dxfId="810" priority="440" operator="between">
      <formula>1</formula>
      <formula>16</formula>
    </cfRule>
  </conditionalFormatting>
  <conditionalFormatting sqref="Z74">
    <cfRule type="cellIs" dxfId="809" priority="433" operator="between">
      <formula>48</formula>
      <formula>64</formula>
    </cfRule>
    <cfRule type="cellIs" dxfId="808" priority="434" operator="between">
      <formula>32</formula>
      <formula>47</formula>
    </cfRule>
    <cfRule type="cellIs" dxfId="807" priority="435" operator="between">
      <formula>17</formula>
      <formula>31</formula>
    </cfRule>
    <cfRule type="cellIs" dxfId="806" priority="436" operator="between">
      <formula>1</formula>
      <formula>16</formula>
    </cfRule>
  </conditionalFormatting>
  <conditionalFormatting sqref="Z87">
    <cfRule type="cellIs" dxfId="805" priority="429" operator="between">
      <formula>48</formula>
      <formula>64</formula>
    </cfRule>
    <cfRule type="cellIs" dxfId="804" priority="430" operator="between">
      <formula>32</formula>
      <formula>47</formula>
    </cfRule>
    <cfRule type="cellIs" dxfId="803" priority="431" operator="between">
      <formula>17</formula>
      <formula>31</formula>
    </cfRule>
    <cfRule type="cellIs" dxfId="802" priority="432" operator="between">
      <formula>1</formula>
      <formula>16</formula>
    </cfRule>
  </conditionalFormatting>
  <conditionalFormatting sqref="Z102">
    <cfRule type="cellIs" dxfId="801" priority="425" operator="between">
      <formula>48</formula>
      <formula>64</formula>
    </cfRule>
    <cfRule type="cellIs" dxfId="800" priority="426" operator="between">
      <formula>32</formula>
      <formula>47</formula>
    </cfRule>
    <cfRule type="cellIs" dxfId="799" priority="427" operator="between">
      <formula>17</formula>
      <formula>31</formula>
    </cfRule>
    <cfRule type="cellIs" dxfId="798" priority="428" operator="between">
      <formula>1</formula>
      <formula>16</formula>
    </cfRule>
  </conditionalFormatting>
  <conditionalFormatting sqref="Z114">
    <cfRule type="cellIs" dxfId="797" priority="421" operator="between">
      <formula>48</formula>
      <formula>64</formula>
    </cfRule>
    <cfRule type="cellIs" dxfId="796" priority="422" operator="between">
      <formula>32</formula>
      <formula>47</formula>
    </cfRule>
    <cfRule type="cellIs" dxfId="795" priority="423" operator="between">
      <formula>17</formula>
      <formula>31</formula>
    </cfRule>
    <cfRule type="cellIs" dxfId="794" priority="424" operator="between">
      <formula>1</formula>
      <formula>16</formula>
    </cfRule>
  </conditionalFormatting>
  <conditionalFormatting sqref="Z165">
    <cfRule type="cellIs" dxfId="793" priority="417" operator="between">
      <formula>48</formula>
      <formula>64</formula>
    </cfRule>
    <cfRule type="cellIs" dxfId="792" priority="418" operator="between">
      <formula>32</formula>
      <formula>47</formula>
    </cfRule>
    <cfRule type="cellIs" dxfId="791" priority="419" operator="between">
      <formula>17</formula>
      <formula>31</formula>
    </cfRule>
    <cfRule type="cellIs" dxfId="790" priority="420" operator="between">
      <formula>1</formula>
      <formula>16</formula>
    </cfRule>
  </conditionalFormatting>
  <conditionalFormatting sqref="Z179">
    <cfRule type="cellIs" dxfId="789" priority="413" operator="between">
      <formula>48</formula>
      <formula>64</formula>
    </cfRule>
    <cfRule type="cellIs" dxfId="788" priority="414" operator="between">
      <formula>32</formula>
      <formula>47</formula>
    </cfRule>
    <cfRule type="cellIs" dxfId="787" priority="415" operator="between">
      <formula>17</formula>
      <formula>31</formula>
    </cfRule>
    <cfRule type="cellIs" dxfId="786" priority="416" operator="between">
      <formula>1</formula>
      <formula>16</formula>
    </cfRule>
  </conditionalFormatting>
  <conditionalFormatting sqref="Z192">
    <cfRule type="cellIs" dxfId="785" priority="409" operator="between">
      <formula>48</formula>
      <formula>64</formula>
    </cfRule>
    <cfRule type="cellIs" dxfId="784" priority="410" operator="between">
      <formula>32</formula>
      <formula>47</formula>
    </cfRule>
    <cfRule type="cellIs" dxfId="783" priority="411" operator="between">
      <formula>17</formula>
      <formula>31</formula>
    </cfRule>
    <cfRule type="cellIs" dxfId="782" priority="412" operator="between">
      <formula>1</formula>
      <formula>16</formula>
    </cfRule>
  </conditionalFormatting>
  <conditionalFormatting sqref="Z207">
    <cfRule type="cellIs" dxfId="781" priority="405" operator="between">
      <formula>48</formula>
      <formula>64</formula>
    </cfRule>
    <cfRule type="cellIs" dxfId="780" priority="406" operator="between">
      <formula>32</formula>
      <formula>47</formula>
    </cfRule>
    <cfRule type="cellIs" dxfId="779" priority="407" operator="between">
      <formula>17</formula>
      <formula>31</formula>
    </cfRule>
    <cfRule type="cellIs" dxfId="778" priority="408" operator="between">
      <formula>1</formula>
      <formula>16</formula>
    </cfRule>
  </conditionalFormatting>
  <conditionalFormatting sqref="AK60">
    <cfRule type="cellIs" dxfId="777" priority="401" operator="between">
      <formula>48</formula>
      <formula>64</formula>
    </cfRule>
    <cfRule type="cellIs" dxfId="776" priority="402" operator="between">
      <formula>32</formula>
      <formula>47</formula>
    </cfRule>
    <cfRule type="cellIs" dxfId="775" priority="403" operator="between">
      <formula>17</formula>
      <formula>31</formula>
    </cfRule>
    <cfRule type="cellIs" dxfId="774" priority="404" operator="between">
      <formula>1</formula>
      <formula>16</formula>
    </cfRule>
  </conditionalFormatting>
  <conditionalFormatting sqref="AK165">
    <cfRule type="cellIs" dxfId="773" priority="397" operator="between">
      <formula>48</formula>
      <formula>64</formula>
    </cfRule>
    <cfRule type="cellIs" dxfId="772" priority="398" operator="between">
      <formula>32</formula>
      <formula>47</formula>
    </cfRule>
    <cfRule type="cellIs" dxfId="771" priority="399" operator="between">
      <formula>17</formula>
      <formula>31</formula>
    </cfRule>
    <cfRule type="cellIs" dxfId="770" priority="400" operator="between">
      <formula>1</formula>
      <formula>16</formula>
    </cfRule>
  </conditionalFormatting>
  <conditionalFormatting sqref="Z61:Z62">
    <cfRule type="cellIs" dxfId="769" priority="393" operator="between">
      <formula>48</formula>
      <formula>64</formula>
    </cfRule>
    <cfRule type="cellIs" dxfId="768" priority="394" operator="between">
      <formula>32</formula>
      <formula>47</formula>
    </cfRule>
    <cfRule type="cellIs" dxfId="767" priority="395" operator="between">
      <formula>17</formula>
      <formula>31</formula>
    </cfRule>
    <cfRule type="cellIs" dxfId="766" priority="396" operator="between">
      <formula>1</formula>
      <formula>16</formula>
    </cfRule>
  </conditionalFormatting>
  <conditionalFormatting sqref="Z75">
    <cfRule type="cellIs" dxfId="765" priority="389" operator="between">
      <formula>48</formula>
      <formula>64</formula>
    </cfRule>
    <cfRule type="cellIs" dxfId="764" priority="390" operator="between">
      <formula>32</formula>
      <formula>47</formula>
    </cfRule>
    <cfRule type="cellIs" dxfId="763" priority="391" operator="between">
      <formula>17</formula>
      <formula>31</formula>
    </cfRule>
    <cfRule type="cellIs" dxfId="762" priority="392" operator="between">
      <formula>1</formula>
      <formula>16</formula>
    </cfRule>
  </conditionalFormatting>
  <conditionalFormatting sqref="Z88">
    <cfRule type="cellIs" dxfId="761" priority="385" operator="between">
      <formula>48</formula>
      <formula>64</formula>
    </cfRule>
    <cfRule type="cellIs" dxfId="760" priority="386" operator="between">
      <formula>32</formula>
      <formula>47</formula>
    </cfRule>
    <cfRule type="cellIs" dxfId="759" priority="387" operator="between">
      <formula>17</formula>
      <formula>31</formula>
    </cfRule>
    <cfRule type="cellIs" dxfId="758" priority="388" operator="between">
      <formula>1</formula>
      <formula>16</formula>
    </cfRule>
  </conditionalFormatting>
  <conditionalFormatting sqref="Z103">
    <cfRule type="cellIs" dxfId="757" priority="381" operator="between">
      <formula>48</formula>
      <formula>64</formula>
    </cfRule>
    <cfRule type="cellIs" dxfId="756" priority="382" operator="between">
      <formula>32</formula>
      <formula>47</formula>
    </cfRule>
    <cfRule type="cellIs" dxfId="755" priority="383" operator="between">
      <formula>17</formula>
      <formula>31</formula>
    </cfRule>
    <cfRule type="cellIs" dxfId="754" priority="384" operator="between">
      <formula>1</formula>
      <formula>16</formula>
    </cfRule>
  </conditionalFormatting>
  <conditionalFormatting sqref="Z115">
    <cfRule type="cellIs" dxfId="753" priority="377" operator="between">
      <formula>48</formula>
      <formula>64</formula>
    </cfRule>
    <cfRule type="cellIs" dxfId="752" priority="378" operator="between">
      <formula>32</formula>
      <formula>47</formula>
    </cfRule>
    <cfRule type="cellIs" dxfId="751" priority="379" operator="between">
      <formula>17</formula>
      <formula>31</formula>
    </cfRule>
    <cfRule type="cellIs" dxfId="750" priority="380" operator="between">
      <formula>1</formula>
      <formula>16</formula>
    </cfRule>
  </conditionalFormatting>
  <conditionalFormatting sqref="Z166">
    <cfRule type="cellIs" dxfId="749" priority="373" operator="between">
      <formula>48</formula>
      <formula>64</formula>
    </cfRule>
    <cfRule type="cellIs" dxfId="748" priority="374" operator="between">
      <formula>32</formula>
      <formula>47</formula>
    </cfRule>
    <cfRule type="cellIs" dxfId="747" priority="375" operator="between">
      <formula>17</formula>
      <formula>31</formula>
    </cfRule>
    <cfRule type="cellIs" dxfId="746" priority="376" operator="between">
      <formula>1</formula>
      <formula>16</formula>
    </cfRule>
  </conditionalFormatting>
  <conditionalFormatting sqref="Z180">
    <cfRule type="cellIs" dxfId="745" priority="369" operator="between">
      <formula>48</formula>
      <formula>64</formula>
    </cfRule>
    <cfRule type="cellIs" dxfId="744" priority="370" operator="between">
      <formula>32</formula>
      <formula>47</formula>
    </cfRule>
    <cfRule type="cellIs" dxfId="743" priority="371" operator="between">
      <formula>17</formula>
      <formula>31</formula>
    </cfRule>
    <cfRule type="cellIs" dxfId="742" priority="372" operator="between">
      <formula>1</formula>
      <formula>16</formula>
    </cfRule>
  </conditionalFormatting>
  <conditionalFormatting sqref="Z193">
    <cfRule type="cellIs" dxfId="741" priority="365" operator="between">
      <formula>48</formula>
      <formula>64</formula>
    </cfRule>
    <cfRule type="cellIs" dxfId="740" priority="366" operator="between">
      <formula>32</formula>
      <formula>47</formula>
    </cfRule>
    <cfRule type="cellIs" dxfId="739" priority="367" operator="between">
      <formula>17</formula>
      <formula>31</formula>
    </cfRule>
    <cfRule type="cellIs" dxfId="738" priority="368" operator="between">
      <formula>1</formula>
      <formula>16</formula>
    </cfRule>
  </conditionalFormatting>
  <conditionalFormatting sqref="Z208">
    <cfRule type="cellIs" dxfId="737" priority="361" operator="between">
      <formula>48</formula>
      <formula>64</formula>
    </cfRule>
    <cfRule type="cellIs" dxfId="736" priority="362" operator="between">
      <formula>32</formula>
      <formula>47</formula>
    </cfRule>
    <cfRule type="cellIs" dxfId="735" priority="363" operator="between">
      <formula>17</formula>
      <formula>31</formula>
    </cfRule>
    <cfRule type="cellIs" dxfId="734" priority="364" operator="between">
      <formula>1</formula>
      <formula>16</formula>
    </cfRule>
  </conditionalFormatting>
  <conditionalFormatting sqref="AK166">
    <cfRule type="cellIs" dxfId="733" priority="357" operator="between">
      <formula>48</formula>
      <formula>64</formula>
    </cfRule>
    <cfRule type="cellIs" dxfId="732" priority="358" operator="between">
      <formula>32</formula>
      <formula>47</formula>
    </cfRule>
    <cfRule type="cellIs" dxfId="731" priority="359" operator="between">
      <formula>17</formula>
      <formula>31</formula>
    </cfRule>
    <cfRule type="cellIs" dxfId="730" priority="360" operator="between">
      <formula>1</formula>
      <formula>16</formula>
    </cfRule>
  </conditionalFormatting>
  <conditionalFormatting sqref="AK61">
    <cfRule type="cellIs" dxfId="729" priority="353" operator="between">
      <formula>48</formula>
      <formula>64</formula>
    </cfRule>
    <cfRule type="cellIs" dxfId="728" priority="354" operator="between">
      <formula>32</formula>
      <formula>47</formula>
    </cfRule>
    <cfRule type="cellIs" dxfId="727" priority="355" operator="between">
      <formula>17</formula>
      <formula>31</formula>
    </cfRule>
    <cfRule type="cellIs" dxfId="726" priority="356" operator="between">
      <formula>1</formula>
      <formula>16</formula>
    </cfRule>
  </conditionalFormatting>
  <conditionalFormatting sqref="O62:O63">
    <cfRule type="cellIs" dxfId="725" priority="349" operator="between">
      <formula>48</formula>
      <formula>64</formula>
    </cfRule>
    <cfRule type="cellIs" dxfId="724" priority="350" operator="between">
      <formula>32</formula>
      <formula>47</formula>
    </cfRule>
    <cfRule type="cellIs" dxfId="723" priority="351" operator="between">
      <formula>17</formula>
      <formula>31</formula>
    </cfRule>
    <cfRule type="cellIs" dxfId="722" priority="352" operator="between">
      <formula>1</formula>
      <formula>16</formula>
    </cfRule>
  </conditionalFormatting>
  <conditionalFormatting sqref="O167">
    <cfRule type="cellIs" dxfId="721" priority="345" operator="between">
      <formula>48</formula>
      <formula>64</formula>
    </cfRule>
    <cfRule type="cellIs" dxfId="720" priority="346" operator="between">
      <formula>32</formula>
      <formula>47</formula>
    </cfRule>
    <cfRule type="cellIs" dxfId="719" priority="347" operator="between">
      <formula>17</formula>
      <formula>31</formula>
    </cfRule>
    <cfRule type="cellIs" dxfId="718" priority="348" operator="between">
      <formula>1</formula>
      <formula>16</formula>
    </cfRule>
  </conditionalFormatting>
  <conditionalFormatting sqref="Z167">
    <cfRule type="cellIs" dxfId="717" priority="341" operator="between">
      <formula>48</formula>
      <formula>64</formula>
    </cfRule>
    <cfRule type="cellIs" dxfId="716" priority="342" operator="between">
      <formula>32</formula>
      <formula>47</formula>
    </cfRule>
    <cfRule type="cellIs" dxfId="715" priority="343" operator="between">
      <formula>17</formula>
      <formula>31</formula>
    </cfRule>
    <cfRule type="cellIs" dxfId="714" priority="344" operator="between">
      <formula>1</formula>
      <formula>16</formula>
    </cfRule>
  </conditionalFormatting>
  <conditionalFormatting sqref="AK62">
    <cfRule type="cellIs" dxfId="713" priority="337" operator="between">
      <formula>48</formula>
      <formula>64</formula>
    </cfRule>
    <cfRule type="cellIs" dxfId="712" priority="338" operator="between">
      <formula>32</formula>
      <formula>47</formula>
    </cfRule>
    <cfRule type="cellIs" dxfId="711" priority="339" operator="between">
      <formula>17</formula>
      <formula>31</formula>
    </cfRule>
    <cfRule type="cellIs" dxfId="710" priority="340" operator="between">
      <formula>1</formula>
      <formula>16</formula>
    </cfRule>
  </conditionalFormatting>
  <conditionalFormatting sqref="AK167">
    <cfRule type="cellIs" dxfId="709" priority="333" operator="between">
      <formula>48</formula>
      <formula>64</formula>
    </cfRule>
    <cfRule type="cellIs" dxfId="708" priority="334" operator="between">
      <formula>32</formula>
      <formula>47</formula>
    </cfRule>
    <cfRule type="cellIs" dxfId="707" priority="335" operator="between">
      <formula>17</formula>
      <formula>31</formula>
    </cfRule>
    <cfRule type="cellIs" dxfId="706" priority="336" operator="between">
      <formula>1</formula>
      <formula>16</formula>
    </cfRule>
  </conditionalFormatting>
  <conditionalFormatting sqref="O168">
    <cfRule type="cellIs" dxfId="705" priority="329" operator="between">
      <formula>48</formula>
      <formula>64</formula>
    </cfRule>
    <cfRule type="cellIs" dxfId="704" priority="330" operator="between">
      <formula>32</formula>
      <formula>47</formula>
    </cfRule>
    <cfRule type="cellIs" dxfId="703" priority="331" operator="between">
      <formula>17</formula>
      <formula>31</formula>
    </cfRule>
    <cfRule type="cellIs" dxfId="702" priority="332" operator="between">
      <formula>1</formula>
      <formula>16</formula>
    </cfRule>
  </conditionalFormatting>
  <conditionalFormatting sqref="Z63">
    <cfRule type="cellIs" dxfId="701" priority="321" operator="between">
      <formula>48</formula>
      <formula>64</formula>
    </cfRule>
    <cfRule type="cellIs" dxfId="700" priority="322" operator="between">
      <formula>32</formula>
      <formula>47</formula>
    </cfRule>
    <cfRule type="cellIs" dxfId="699" priority="323" operator="between">
      <formula>17</formula>
      <formula>31</formula>
    </cfRule>
    <cfRule type="cellIs" dxfId="698" priority="324" operator="between">
      <formula>1</formula>
      <formula>16</formula>
    </cfRule>
  </conditionalFormatting>
  <conditionalFormatting sqref="Z168">
    <cfRule type="cellIs" dxfId="697" priority="317" operator="between">
      <formula>48</formula>
      <formula>64</formula>
    </cfRule>
    <cfRule type="cellIs" dxfId="696" priority="318" operator="between">
      <formula>32</formula>
      <formula>47</formula>
    </cfRule>
    <cfRule type="cellIs" dxfId="695" priority="319" operator="between">
      <formula>17</formula>
      <formula>31</formula>
    </cfRule>
    <cfRule type="cellIs" dxfId="694" priority="320" operator="between">
      <formula>1</formula>
      <formula>16</formula>
    </cfRule>
  </conditionalFormatting>
  <conditionalFormatting sqref="AK63">
    <cfRule type="cellIs" dxfId="693" priority="313" operator="between">
      <formula>48</formula>
      <formula>64</formula>
    </cfRule>
    <cfRule type="cellIs" dxfId="692" priority="314" operator="between">
      <formula>32</formula>
      <formula>47</formula>
    </cfRule>
    <cfRule type="cellIs" dxfId="691" priority="315" operator="between">
      <formula>17</formula>
      <formula>31</formula>
    </cfRule>
    <cfRule type="cellIs" dxfId="690" priority="316" operator="between">
      <formula>1</formula>
      <formula>16</formula>
    </cfRule>
  </conditionalFormatting>
  <conditionalFormatting sqref="AK168">
    <cfRule type="cellIs" dxfId="689" priority="309" operator="between">
      <formula>48</formula>
      <formula>64</formula>
    </cfRule>
    <cfRule type="cellIs" dxfId="688" priority="310" operator="between">
      <formula>32</formula>
      <formula>47</formula>
    </cfRule>
    <cfRule type="cellIs" dxfId="687" priority="311" operator="between">
      <formula>17</formula>
      <formula>31</formula>
    </cfRule>
    <cfRule type="cellIs" dxfId="686" priority="312" operator="between">
      <formula>1</formula>
      <formula>16</formula>
    </cfRule>
  </conditionalFormatting>
  <conditionalFormatting sqref="Z64">
    <cfRule type="cellIs" dxfId="685" priority="305" operator="between">
      <formula>48</formula>
      <formula>64</formula>
    </cfRule>
    <cfRule type="cellIs" dxfId="684" priority="306" operator="between">
      <formula>32</formula>
      <formula>47</formula>
    </cfRule>
    <cfRule type="cellIs" dxfId="683" priority="307" operator="between">
      <formula>17</formula>
      <formula>31</formula>
    </cfRule>
    <cfRule type="cellIs" dxfId="682" priority="308" operator="between">
      <formula>1</formula>
      <formula>16</formula>
    </cfRule>
  </conditionalFormatting>
  <conditionalFormatting sqref="Z12:Z15">
    <cfRule type="cellIs" dxfId="681" priority="301" operator="between">
      <formula>48</formula>
      <formula>64</formula>
    </cfRule>
    <cfRule type="cellIs" dxfId="680" priority="302" operator="between">
      <formula>32</formula>
      <formula>47</formula>
    </cfRule>
    <cfRule type="cellIs" dxfId="679" priority="303" operator="between">
      <formula>17</formula>
      <formula>31</formula>
    </cfRule>
    <cfRule type="cellIs" dxfId="678" priority="304" operator="between">
      <formula>1</formula>
      <formula>16</formula>
    </cfRule>
  </conditionalFormatting>
  <conditionalFormatting sqref="Z77">
    <cfRule type="cellIs" dxfId="677" priority="297" operator="between">
      <formula>48</formula>
      <formula>64</formula>
    </cfRule>
    <cfRule type="cellIs" dxfId="676" priority="298" operator="between">
      <formula>32</formula>
      <formula>47</formula>
    </cfRule>
    <cfRule type="cellIs" dxfId="675" priority="299" operator="between">
      <formula>17</formula>
      <formula>31</formula>
    </cfRule>
    <cfRule type="cellIs" dxfId="674" priority="300" operator="between">
      <formula>1</formula>
      <formula>16</formula>
    </cfRule>
  </conditionalFormatting>
  <conditionalFormatting sqref="Z91">
    <cfRule type="cellIs" dxfId="673" priority="293" operator="between">
      <formula>48</formula>
      <formula>64</formula>
    </cfRule>
    <cfRule type="cellIs" dxfId="672" priority="294" operator="between">
      <formula>32</formula>
      <formula>47</formula>
    </cfRule>
    <cfRule type="cellIs" dxfId="671" priority="295" operator="between">
      <formula>17</formula>
      <formula>31</formula>
    </cfRule>
    <cfRule type="cellIs" dxfId="670" priority="296" operator="between">
      <formula>1</formula>
      <formula>16</formula>
    </cfRule>
  </conditionalFormatting>
  <conditionalFormatting sqref="Z106">
    <cfRule type="cellIs" dxfId="669" priority="289" operator="between">
      <formula>48</formula>
      <formula>64</formula>
    </cfRule>
    <cfRule type="cellIs" dxfId="668" priority="290" operator="between">
      <formula>32</formula>
      <formula>47</formula>
    </cfRule>
    <cfRule type="cellIs" dxfId="667" priority="291" operator="between">
      <formula>17</formula>
      <formula>31</formula>
    </cfRule>
    <cfRule type="cellIs" dxfId="666" priority="292" operator="between">
      <formula>1</formula>
      <formula>16</formula>
    </cfRule>
  </conditionalFormatting>
  <conditionalFormatting sqref="Z117">
    <cfRule type="cellIs" dxfId="665" priority="285" operator="between">
      <formula>48</formula>
      <formula>64</formula>
    </cfRule>
    <cfRule type="cellIs" dxfId="664" priority="286" operator="between">
      <formula>32</formula>
      <formula>47</formula>
    </cfRule>
    <cfRule type="cellIs" dxfId="663" priority="287" operator="between">
      <formula>17</formula>
      <formula>31</formula>
    </cfRule>
    <cfRule type="cellIs" dxfId="662" priority="288" operator="between">
      <formula>1</formula>
      <formula>16</formula>
    </cfRule>
  </conditionalFormatting>
  <conditionalFormatting sqref="Z169">
    <cfRule type="cellIs" dxfId="661" priority="277" operator="between">
      <formula>48</formula>
      <formula>64</formula>
    </cfRule>
    <cfRule type="cellIs" dxfId="660" priority="278" operator="between">
      <formula>32</formula>
      <formula>47</formula>
    </cfRule>
    <cfRule type="cellIs" dxfId="659" priority="279" operator="between">
      <formula>17</formula>
      <formula>31</formula>
    </cfRule>
    <cfRule type="cellIs" dxfId="658" priority="280" operator="between">
      <formula>1</formula>
      <formula>16</formula>
    </cfRule>
  </conditionalFormatting>
  <conditionalFormatting sqref="Z182">
    <cfRule type="cellIs" dxfId="657" priority="273" operator="between">
      <formula>48</formula>
      <formula>64</formula>
    </cfRule>
    <cfRule type="cellIs" dxfId="656" priority="274" operator="between">
      <formula>32</formula>
      <formula>47</formula>
    </cfRule>
    <cfRule type="cellIs" dxfId="655" priority="275" operator="between">
      <formula>17</formula>
      <formula>31</formula>
    </cfRule>
    <cfRule type="cellIs" dxfId="654" priority="276" operator="between">
      <formula>1</formula>
      <formula>16</formula>
    </cfRule>
  </conditionalFormatting>
  <conditionalFormatting sqref="Z196">
    <cfRule type="cellIs" dxfId="653" priority="269" operator="between">
      <formula>48</formula>
      <formula>64</formula>
    </cfRule>
    <cfRule type="cellIs" dxfId="652" priority="270" operator="between">
      <formula>32</formula>
      <formula>47</formula>
    </cfRule>
    <cfRule type="cellIs" dxfId="651" priority="271" operator="between">
      <formula>17</formula>
      <formula>31</formula>
    </cfRule>
    <cfRule type="cellIs" dxfId="650" priority="272" operator="between">
      <formula>1</formula>
      <formula>16</formula>
    </cfRule>
  </conditionalFormatting>
  <conditionalFormatting sqref="Z211">
    <cfRule type="cellIs" dxfId="649" priority="265" operator="between">
      <formula>48</formula>
      <formula>64</formula>
    </cfRule>
    <cfRule type="cellIs" dxfId="648" priority="266" operator="between">
      <formula>32</formula>
      <formula>47</formula>
    </cfRule>
    <cfRule type="cellIs" dxfId="647" priority="267" operator="between">
      <formula>17</formula>
      <formula>31</formula>
    </cfRule>
    <cfRule type="cellIs" dxfId="646" priority="268" operator="between">
      <formula>1</formula>
      <formula>16</formula>
    </cfRule>
  </conditionalFormatting>
  <conditionalFormatting sqref="AK64">
    <cfRule type="cellIs" dxfId="645" priority="261" operator="between">
      <formula>48</formula>
      <formula>64</formula>
    </cfRule>
    <cfRule type="cellIs" dxfId="644" priority="262" operator="between">
      <formula>32</formula>
      <formula>47</formula>
    </cfRule>
    <cfRule type="cellIs" dxfId="643" priority="263" operator="between">
      <formula>17</formula>
      <formula>31</formula>
    </cfRule>
    <cfRule type="cellIs" dxfId="642" priority="264" operator="between">
      <formula>1</formula>
      <formula>16</formula>
    </cfRule>
  </conditionalFormatting>
  <conditionalFormatting sqref="AK169">
    <cfRule type="cellIs" dxfId="641" priority="257" operator="between">
      <formula>48</formula>
      <formula>64</formula>
    </cfRule>
    <cfRule type="cellIs" dxfId="640" priority="258" operator="between">
      <formula>32</formula>
      <formula>47</formula>
    </cfRule>
    <cfRule type="cellIs" dxfId="639" priority="259" operator="between">
      <formula>17</formula>
      <formula>31</formula>
    </cfRule>
    <cfRule type="cellIs" dxfId="638" priority="260" operator="between">
      <formula>1</formula>
      <formula>16</formula>
    </cfRule>
  </conditionalFormatting>
  <conditionalFormatting sqref="Z41">
    <cfRule type="cellIs" dxfId="637" priority="249" operator="between">
      <formula>48</formula>
      <formula>64</formula>
    </cfRule>
    <cfRule type="cellIs" dxfId="636" priority="250" operator="between">
      <formula>32</formula>
      <formula>47</formula>
    </cfRule>
    <cfRule type="cellIs" dxfId="635" priority="251" operator="between">
      <formula>17</formula>
      <formula>31</formula>
    </cfRule>
    <cfRule type="cellIs" dxfId="634" priority="252" operator="between">
      <formula>1</formula>
      <formula>16</formula>
    </cfRule>
  </conditionalFormatting>
  <conditionalFormatting sqref="Z78">
    <cfRule type="cellIs" dxfId="633" priority="245" operator="between">
      <formula>48</formula>
      <formula>64</formula>
    </cfRule>
    <cfRule type="cellIs" dxfId="632" priority="246" operator="between">
      <formula>32</formula>
      <formula>47</formula>
    </cfRule>
    <cfRule type="cellIs" dxfId="631" priority="247" operator="between">
      <formula>17</formula>
      <formula>31</formula>
    </cfRule>
    <cfRule type="cellIs" dxfId="630" priority="248" operator="between">
      <formula>1</formula>
      <formula>16</formula>
    </cfRule>
  </conditionalFormatting>
  <conditionalFormatting sqref="Z118">
    <cfRule type="cellIs" dxfId="629" priority="241" operator="between">
      <formula>48</formula>
      <formula>64</formula>
    </cfRule>
    <cfRule type="cellIs" dxfId="628" priority="242" operator="between">
      <formula>32</formula>
      <formula>47</formula>
    </cfRule>
    <cfRule type="cellIs" dxfId="627" priority="243" operator="between">
      <formula>17</formula>
      <formula>31</formula>
    </cfRule>
    <cfRule type="cellIs" dxfId="626" priority="244" operator="between">
      <formula>1</formula>
      <formula>16</formula>
    </cfRule>
  </conditionalFormatting>
  <conditionalFormatting sqref="Z107">
    <cfRule type="cellIs" dxfId="625" priority="237" operator="between">
      <formula>48</formula>
      <formula>64</formula>
    </cfRule>
    <cfRule type="cellIs" dxfId="624" priority="238" operator="between">
      <formula>32</formula>
      <formula>47</formula>
    </cfRule>
    <cfRule type="cellIs" dxfId="623" priority="239" operator="between">
      <formula>17</formula>
      <formula>31</formula>
    </cfRule>
    <cfRule type="cellIs" dxfId="622" priority="240" operator="between">
      <formula>1</formula>
      <formula>16</formula>
    </cfRule>
  </conditionalFormatting>
  <conditionalFormatting sqref="Z92">
    <cfRule type="cellIs" dxfId="621" priority="233" operator="between">
      <formula>48</formula>
      <formula>64</formula>
    </cfRule>
    <cfRule type="cellIs" dxfId="620" priority="234" operator="between">
      <formula>32</formula>
      <formula>47</formula>
    </cfRule>
    <cfRule type="cellIs" dxfId="619" priority="235" operator="between">
      <formula>17</formula>
      <formula>31</formula>
    </cfRule>
    <cfRule type="cellIs" dxfId="618" priority="236" operator="between">
      <formula>1</formula>
      <formula>16</formula>
    </cfRule>
  </conditionalFormatting>
  <conditionalFormatting sqref="Z183">
    <cfRule type="cellIs" dxfId="617" priority="229" operator="between">
      <formula>48</formula>
      <formula>64</formula>
    </cfRule>
    <cfRule type="cellIs" dxfId="616" priority="230" operator="between">
      <formula>32</formula>
      <formula>47</formula>
    </cfRule>
    <cfRule type="cellIs" dxfId="615" priority="231" operator="between">
      <formula>17</formula>
      <formula>31</formula>
    </cfRule>
    <cfRule type="cellIs" dxfId="614" priority="232" operator="between">
      <formula>1</formula>
      <formula>16</formula>
    </cfRule>
  </conditionalFormatting>
  <conditionalFormatting sqref="Z197">
    <cfRule type="cellIs" dxfId="613" priority="225" operator="between">
      <formula>48</formula>
      <formula>64</formula>
    </cfRule>
    <cfRule type="cellIs" dxfId="612" priority="226" operator="between">
      <formula>32</formula>
      <formula>47</formula>
    </cfRule>
    <cfRule type="cellIs" dxfId="611" priority="227" operator="between">
      <formula>17</formula>
      <formula>31</formula>
    </cfRule>
    <cfRule type="cellIs" dxfId="610" priority="228" operator="between">
      <formula>1</formula>
      <formula>16</formula>
    </cfRule>
  </conditionalFormatting>
  <conditionalFormatting sqref="Z212">
    <cfRule type="cellIs" dxfId="609" priority="221" operator="between">
      <formula>48</formula>
      <formula>64</formula>
    </cfRule>
    <cfRule type="cellIs" dxfId="608" priority="222" operator="between">
      <formula>32</formula>
      <formula>47</formula>
    </cfRule>
    <cfRule type="cellIs" dxfId="607" priority="223" operator="between">
      <formula>17</formula>
      <formula>31</formula>
    </cfRule>
    <cfRule type="cellIs" dxfId="606" priority="224" operator="between">
      <formula>1</formula>
      <formula>16</formula>
    </cfRule>
  </conditionalFormatting>
  <conditionalFormatting sqref="Z42">
    <cfRule type="cellIs" dxfId="605" priority="217" operator="between">
      <formula>48</formula>
      <formula>64</formula>
    </cfRule>
    <cfRule type="cellIs" dxfId="604" priority="218" operator="between">
      <formula>32</formula>
      <formula>47</formula>
    </cfRule>
    <cfRule type="cellIs" dxfId="603" priority="219" operator="between">
      <formula>17</formula>
      <formula>31</formula>
    </cfRule>
    <cfRule type="cellIs" dxfId="602" priority="220" operator="between">
      <formula>1</formula>
      <formula>16</formula>
    </cfRule>
  </conditionalFormatting>
  <conditionalFormatting sqref="Z65">
    <cfRule type="cellIs" dxfId="601" priority="213" operator="between">
      <formula>48</formula>
      <formula>64</formula>
    </cfRule>
    <cfRule type="cellIs" dxfId="600" priority="214" operator="between">
      <formula>32</formula>
      <formula>47</formula>
    </cfRule>
    <cfRule type="cellIs" dxfId="599" priority="215" operator="between">
      <formula>17</formula>
      <formula>31</formula>
    </cfRule>
    <cfRule type="cellIs" dxfId="598" priority="216" operator="between">
      <formula>1</formula>
      <formula>16</formula>
    </cfRule>
  </conditionalFormatting>
  <conditionalFormatting sqref="Z79">
    <cfRule type="cellIs" dxfId="597" priority="209" operator="between">
      <formula>48</formula>
      <formula>64</formula>
    </cfRule>
    <cfRule type="cellIs" dxfId="596" priority="210" operator="between">
      <formula>32</formula>
      <formula>47</formula>
    </cfRule>
    <cfRule type="cellIs" dxfId="595" priority="211" operator="between">
      <formula>17</formula>
      <formula>31</formula>
    </cfRule>
    <cfRule type="cellIs" dxfId="594" priority="212" operator="between">
      <formula>1</formula>
      <formula>16</formula>
    </cfRule>
  </conditionalFormatting>
  <conditionalFormatting sqref="Z119">
    <cfRule type="cellIs" dxfId="593" priority="205" operator="between">
      <formula>48</formula>
      <formula>64</formula>
    </cfRule>
    <cfRule type="cellIs" dxfId="592" priority="206" operator="between">
      <formula>32</formula>
      <formula>47</formula>
    </cfRule>
    <cfRule type="cellIs" dxfId="591" priority="207" operator="between">
      <formula>17</formula>
      <formula>31</formula>
    </cfRule>
    <cfRule type="cellIs" dxfId="590" priority="208" operator="between">
      <formula>1</formula>
      <formula>16</formula>
    </cfRule>
  </conditionalFormatting>
  <conditionalFormatting sqref="Z170">
    <cfRule type="cellIs" dxfId="589" priority="201" operator="between">
      <formula>48</formula>
      <formula>64</formula>
    </cfRule>
    <cfRule type="cellIs" dxfId="588" priority="202" operator="between">
      <formula>32</formula>
      <formula>47</formula>
    </cfRule>
    <cfRule type="cellIs" dxfId="587" priority="203" operator="between">
      <formula>17</formula>
      <formula>31</formula>
    </cfRule>
    <cfRule type="cellIs" dxfId="586" priority="204" operator="between">
      <formula>1</formula>
      <formula>16</formula>
    </cfRule>
  </conditionalFormatting>
  <conditionalFormatting sqref="Z184">
    <cfRule type="cellIs" dxfId="585" priority="197" operator="between">
      <formula>48</formula>
      <formula>64</formula>
    </cfRule>
    <cfRule type="cellIs" dxfId="584" priority="198" operator="between">
      <formula>32</formula>
      <formula>47</formula>
    </cfRule>
    <cfRule type="cellIs" dxfId="583" priority="199" operator="between">
      <formula>17</formula>
      <formula>31</formula>
    </cfRule>
    <cfRule type="cellIs" dxfId="582" priority="200" operator="between">
      <formula>1</formula>
      <formula>16</formula>
    </cfRule>
  </conditionalFormatting>
  <conditionalFormatting sqref="AK65">
    <cfRule type="cellIs" dxfId="581" priority="193" operator="between">
      <formula>48</formula>
      <formula>64</formula>
    </cfRule>
    <cfRule type="cellIs" dxfId="580" priority="194" operator="between">
      <formula>32</formula>
      <formula>47</formula>
    </cfRule>
    <cfRule type="cellIs" dxfId="579" priority="195" operator="between">
      <formula>17</formula>
      <formula>31</formula>
    </cfRule>
    <cfRule type="cellIs" dxfId="578" priority="196" operator="between">
      <formula>1</formula>
      <formula>16</formula>
    </cfRule>
  </conditionalFormatting>
  <conditionalFormatting sqref="AK170">
    <cfRule type="cellIs" dxfId="577" priority="189" operator="between">
      <formula>48</formula>
      <formula>64</formula>
    </cfRule>
    <cfRule type="cellIs" dxfId="576" priority="190" operator="between">
      <formula>32</formula>
      <formula>47</formula>
    </cfRule>
    <cfRule type="cellIs" dxfId="575" priority="191" operator="between">
      <formula>17</formula>
      <formula>31</formula>
    </cfRule>
    <cfRule type="cellIs" dxfId="574" priority="192" operator="between">
      <formula>1</formula>
      <formula>16</formula>
    </cfRule>
  </conditionalFormatting>
  <conditionalFormatting sqref="Z66">
    <cfRule type="cellIs" dxfId="573" priority="185" operator="between">
      <formula>48</formula>
      <formula>64</formula>
    </cfRule>
    <cfRule type="cellIs" dxfId="572" priority="186" operator="between">
      <formula>32</formula>
      <formula>47</formula>
    </cfRule>
    <cfRule type="cellIs" dxfId="571" priority="187" operator="between">
      <formula>17</formula>
      <formula>31</formula>
    </cfRule>
    <cfRule type="cellIs" dxfId="570" priority="188" operator="between">
      <formula>1</formula>
      <formula>16</formula>
    </cfRule>
  </conditionalFormatting>
  <conditionalFormatting sqref="Z120">
    <cfRule type="cellIs" dxfId="569" priority="181" operator="between">
      <formula>48</formula>
      <formula>64</formula>
    </cfRule>
    <cfRule type="cellIs" dxfId="568" priority="182" operator="between">
      <formula>32</formula>
      <formula>47</formula>
    </cfRule>
    <cfRule type="cellIs" dxfId="567" priority="183" operator="between">
      <formula>17</formula>
      <formula>31</formula>
    </cfRule>
    <cfRule type="cellIs" dxfId="566" priority="184" operator="between">
      <formula>1</formula>
      <formula>16</formula>
    </cfRule>
  </conditionalFormatting>
  <conditionalFormatting sqref="Z171">
    <cfRule type="cellIs" dxfId="565" priority="177" operator="between">
      <formula>48</formula>
      <formula>64</formula>
    </cfRule>
    <cfRule type="cellIs" dxfId="564" priority="178" operator="between">
      <formula>32</formula>
      <formula>47</formula>
    </cfRule>
    <cfRule type="cellIs" dxfId="563" priority="179" operator="between">
      <formula>17</formula>
      <formula>31</formula>
    </cfRule>
    <cfRule type="cellIs" dxfId="562" priority="180" operator="between">
      <formula>1</formula>
      <formula>16</formula>
    </cfRule>
  </conditionalFormatting>
  <conditionalFormatting sqref="Z185">
    <cfRule type="cellIs" dxfId="561" priority="173" operator="between">
      <formula>48</formula>
      <formula>64</formula>
    </cfRule>
    <cfRule type="cellIs" dxfId="560" priority="174" operator="between">
      <formula>32</formula>
      <formula>47</formula>
    </cfRule>
    <cfRule type="cellIs" dxfId="559" priority="175" operator="between">
      <formula>17</formula>
      <formula>31</formula>
    </cfRule>
    <cfRule type="cellIs" dxfId="558" priority="176" operator="between">
      <formula>1</formula>
      <formula>16</formula>
    </cfRule>
  </conditionalFormatting>
  <conditionalFormatting sqref="Z198">
    <cfRule type="cellIs" dxfId="557" priority="169" operator="between">
      <formula>48</formula>
      <formula>64</formula>
    </cfRule>
    <cfRule type="cellIs" dxfId="556" priority="170" operator="between">
      <formula>32</formula>
      <formula>47</formula>
    </cfRule>
    <cfRule type="cellIs" dxfId="555" priority="171" operator="between">
      <formula>17</formula>
      <formula>31</formula>
    </cfRule>
    <cfRule type="cellIs" dxfId="554" priority="172" operator="between">
      <formula>1</formula>
      <formula>16</formula>
    </cfRule>
  </conditionalFormatting>
  <conditionalFormatting sqref="AK171">
    <cfRule type="cellIs" dxfId="553" priority="165" operator="between">
      <formula>48</formula>
      <formula>64</formula>
    </cfRule>
    <cfRule type="cellIs" dxfId="552" priority="166" operator="between">
      <formula>32</formula>
      <formula>47</formula>
    </cfRule>
    <cfRule type="cellIs" dxfId="551" priority="167" operator="between">
      <formula>17</formula>
      <formula>31</formula>
    </cfRule>
    <cfRule type="cellIs" dxfId="550" priority="168" operator="between">
      <formula>1</formula>
      <formula>16</formula>
    </cfRule>
  </conditionalFormatting>
  <conditionalFormatting sqref="Z80">
    <cfRule type="cellIs" dxfId="549" priority="161" operator="between">
      <formula>48</formula>
      <formula>64</formula>
    </cfRule>
    <cfRule type="cellIs" dxfId="548" priority="162" operator="between">
      <formula>32</formula>
      <formula>47</formula>
    </cfRule>
    <cfRule type="cellIs" dxfId="547" priority="163" operator="between">
      <formula>17</formula>
      <formula>31</formula>
    </cfRule>
    <cfRule type="cellIs" dxfId="546" priority="164" operator="between">
      <formula>1</formula>
      <formula>16</formula>
    </cfRule>
  </conditionalFormatting>
  <conditionalFormatting sqref="Z28">
    <cfRule type="cellIs" dxfId="545" priority="157" operator="between">
      <formula>48</formula>
      <formula>64</formula>
    </cfRule>
    <cfRule type="cellIs" dxfId="544" priority="158" operator="between">
      <formula>32</formula>
      <formula>47</formula>
    </cfRule>
    <cfRule type="cellIs" dxfId="543" priority="159" operator="between">
      <formula>17</formula>
      <formula>31</formula>
    </cfRule>
    <cfRule type="cellIs" dxfId="542" priority="160" operator="between">
      <formula>1</formula>
      <formula>16</formula>
    </cfRule>
  </conditionalFormatting>
  <conditionalFormatting sqref="Z132">
    <cfRule type="cellIs" dxfId="541" priority="153" operator="between">
      <formula>48</formula>
      <formula>64</formula>
    </cfRule>
    <cfRule type="cellIs" dxfId="540" priority="154" operator="between">
      <formula>32</formula>
      <formula>47</formula>
    </cfRule>
    <cfRule type="cellIs" dxfId="539" priority="155" operator="between">
      <formula>17</formula>
      <formula>31</formula>
    </cfRule>
    <cfRule type="cellIs" dxfId="538" priority="156" operator="between">
      <formula>1</formula>
      <formula>16</formula>
    </cfRule>
  </conditionalFormatting>
  <conditionalFormatting sqref="Z27">
    <cfRule type="cellIs" dxfId="537" priority="149" operator="between">
      <formula>48</formula>
      <formula>64</formula>
    </cfRule>
    <cfRule type="cellIs" dxfId="536" priority="150" operator="between">
      <formula>32</formula>
      <formula>47</formula>
    </cfRule>
    <cfRule type="cellIs" dxfId="535" priority="151" operator="between">
      <formula>17</formula>
      <formula>31</formula>
    </cfRule>
    <cfRule type="cellIs" dxfId="534" priority="152" operator="between">
      <formula>1</formula>
      <formula>16</formula>
    </cfRule>
  </conditionalFormatting>
  <conditionalFormatting sqref="Z26">
    <cfRule type="cellIs" dxfId="533" priority="145" operator="between">
      <formula>48</formula>
      <formula>64</formula>
    </cfRule>
    <cfRule type="cellIs" dxfId="532" priority="146" operator="between">
      <formula>32</formula>
      <formula>47</formula>
    </cfRule>
    <cfRule type="cellIs" dxfId="531" priority="147" operator="between">
      <formula>17</formula>
      <formula>31</formula>
    </cfRule>
    <cfRule type="cellIs" dxfId="530" priority="148" operator="between">
      <formula>1</formula>
      <formula>16</formula>
    </cfRule>
  </conditionalFormatting>
  <conditionalFormatting sqref="Z131">
    <cfRule type="cellIs" dxfId="529" priority="141" operator="between">
      <formula>48</formula>
      <formula>64</formula>
    </cfRule>
    <cfRule type="cellIs" dxfId="528" priority="142" operator="between">
      <formula>32</formula>
      <formula>47</formula>
    </cfRule>
    <cfRule type="cellIs" dxfId="527" priority="143" operator="between">
      <formula>17</formula>
      <formula>31</formula>
    </cfRule>
    <cfRule type="cellIs" dxfId="526" priority="144" operator="between">
      <formula>1</formula>
      <formula>16</formula>
    </cfRule>
  </conditionalFormatting>
  <conditionalFormatting sqref="Z129">
    <cfRule type="cellIs" dxfId="525" priority="137" operator="between">
      <formula>48</formula>
      <formula>64</formula>
    </cfRule>
    <cfRule type="cellIs" dxfId="524" priority="138" operator="between">
      <formula>32</formula>
      <formula>47</formula>
    </cfRule>
    <cfRule type="cellIs" dxfId="523" priority="139" operator="between">
      <formula>17</formula>
      <formula>31</formula>
    </cfRule>
    <cfRule type="cellIs" dxfId="522" priority="140" operator="between">
      <formula>1</formula>
      <formula>16</formula>
    </cfRule>
  </conditionalFormatting>
  <conditionalFormatting sqref="Z24">
    <cfRule type="cellIs" dxfId="521" priority="133" operator="between">
      <formula>48</formula>
      <formula>64</formula>
    </cfRule>
    <cfRule type="cellIs" dxfId="520" priority="134" operator="between">
      <formula>32</formula>
      <formula>47</formula>
    </cfRule>
    <cfRule type="cellIs" dxfId="519" priority="135" operator="between">
      <formula>17</formula>
      <formula>31</formula>
    </cfRule>
    <cfRule type="cellIs" dxfId="518" priority="136" operator="between">
      <formula>1</formula>
      <formula>16</formula>
    </cfRule>
  </conditionalFormatting>
  <conditionalFormatting sqref="Z23">
    <cfRule type="cellIs" dxfId="517" priority="129" operator="between">
      <formula>48</formula>
      <formula>64</formula>
    </cfRule>
    <cfRule type="cellIs" dxfId="516" priority="130" operator="between">
      <formula>32</formula>
      <formula>47</formula>
    </cfRule>
    <cfRule type="cellIs" dxfId="515" priority="131" operator="between">
      <formula>17</formula>
      <formula>31</formula>
    </cfRule>
    <cfRule type="cellIs" dxfId="514" priority="132" operator="between">
      <formula>1</formula>
      <formula>16</formula>
    </cfRule>
  </conditionalFormatting>
  <conditionalFormatting sqref="Z128">
    <cfRule type="cellIs" dxfId="513" priority="125" operator="between">
      <formula>48</formula>
      <formula>64</formula>
    </cfRule>
    <cfRule type="cellIs" dxfId="512" priority="126" operator="between">
      <formula>32</formula>
      <formula>47</formula>
    </cfRule>
    <cfRule type="cellIs" dxfId="511" priority="127" operator="between">
      <formula>17</formula>
      <formula>31</formula>
    </cfRule>
    <cfRule type="cellIs" dxfId="510" priority="128" operator="between">
      <formula>1</formula>
      <formula>16</formula>
    </cfRule>
  </conditionalFormatting>
  <conditionalFormatting sqref="Z20">
    <cfRule type="cellIs" dxfId="509" priority="121" operator="between">
      <formula>48</formula>
      <formula>64</formula>
    </cfRule>
    <cfRule type="cellIs" dxfId="508" priority="122" operator="between">
      <formula>32</formula>
      <formula>47</formula>
    </cfRule>
    <cfRule type="cellIs" dxfId="507" priority="123" operator="between">
      <formula>17</formula>
      <formula>31</formula>
    </cfRule>
    <cfRule type="cellIs" dxfId="506" priority="124" operator="between">
      <formula>1</formula>
      <formula>16</formula>
    </cfRule>
  </conditionalFormatting>
  <conditionalFormatting sqref="AJ57">
    <cfRule type="cellIs" dxfId="505" priority="93" operator="between">
      <formula>48</formula>
      <formula>64</formula>
    </cfRule>
    <cfRule type="cellIs" dxfId="504" priority="94" operator="between">
      <formula>32</formula>
      <formula>47</formula>
    </cfRule>
    <cfRule type="cellIs" dxfId="503" priority="95" operator="between">
      <formula>17</formula>
      <formula>31</formula>
    </cfRule>
    <cfRule type="cellIs" dxfId="502" priority="96" operator="between">
      <formula>1</formula>
      <formula>16</formula>
    </cfRule>
  </conditionalFormatting>
  <conditionalFormatting sqref="AJ162">
    <cfRule type="cellIs" dxfId="501" priority="89" operator="between">
      <formula>48</formula>
      <formula>64</formula>
    </cfRule>
    <cfRule type="cellIs" dxfId="500" priority="90" operator="between">
      <formula>32</formula>
      <formula>47</formula>
    </cfRule>
    <cfRule type="cellIs" dxfId="499" priority="91" operator="between">
      <formula>17</formula>
      <formula>31</formula>
    </cfRule>
    <cfRule type="cellIs" dxfId="498" priority="92" operator="between">
      <formula>1</formula>
      <formula>16</formula>
    </cfRule>
  </conditionalFormatting>
  <conditionalFormatting sqref="Z16">
    <cfRule type="cellIs" dxfId="497" priority="85" operator="between">
      <formula>48</formula>
      <formula>64</formula>
    </cfRule>
    <cfRule type="cellIs" dxfId="496" priority="86" operator="between">
      <formula>32</formula>
      <formula>47</formula>
    </cfRule>
    <cfRule type="cellIs" dxfId="495" priority="87" operator="between">
      <formula>17</formula>
      <formula>31</formula>
    </cfRule>
    <cfRule type="cellIs" dxfId="494" priority="88" operator="between">
      <formula>1</formula>
      <formula>16</formula>
    </cfRule>
  </conditionalFormatting>
  <conditionalFormatting sqref="Z30">
    <cfRule type="cellIs" dxfId="493" priority="81" operator="between">
      <formula>48</formula>
      <formula>64</formula>
    </cfRule>
    <cfRule type="cellIs" dxfId="492" priority="82" operator="between">
      <formula>32</formula>
      <formula>47</formula>
    </cfRule>
    <cfRule type="cellIs" dxfId="491" priority="83" operator="between">
      <formula>17</formula>
      <formula>31</formula>
    </cfRule>
    <cfRule type="cellIs" dxfId="490" priority="84" operator="between">
      <formula>1</formula>
      <formula>16</formula>
    </cfRule>
  </conditionalFormatting>
  <conditionalFormatting sqref="Z67">
    <cfRule type="cellIs" dxfId="489" priority="77" operator="between">
      <formula>48</formula>
      <formula>64</formula>
    </cfRule>
    <cfRule type="cellIs" dxfId="488" priority="78" operator="between">
      <formula>32</formula>
      <formula>47</formula>
    </cfRule>
    <cfRule type="cellIs" dxfId="487" priority="79" operator="between">
      <formula>17</formula>
      <formula>31</formula>
    </cfRule>
    <cfRule type="cellIs" dxfId="486" priority="80" operator="between">
      <formula>1</formula>
      <formula>16</formula>
    </cfRule>
  </conditionalFormatting>
  <conditionalFormatting sqref="Z97">
    <cfRule type="cellIs" dxfId="485" priority="73" operator="between">
      <formula>48</formula>
      <formula>64</formula>
    </cfRule>
    <cfRule type="cellIs" dxfId="484" priority="74" operator="between">
      <formula>32</formula>
      <formula>47</formula>
    </cfRule>
    <cfRule type="cellIs" dxfId="483" priority="75" operator="between">
      <formula>17</formula>
      <formula>31</formula>
    </cfRule>
    <cfRule type="cellIs" dxfId="482" priority="76" operator="between">
      <formula>1</formula>
      <formula>16</formula>
    </cfRule>
  </conditionalFormatting>
  <conditionalFormatting sqref="Z121">
    <cfRule type="cellIs" dxfId="481" priority="69" operator="between">
      <formula>48</formula>
      <formula>64</formula>
    </cfRule>
    <cfRule type="cellIs" dxfId="480" priority="70" operator="between">
      <formula>32</formula>
      <formula>47</formula>
    </cfRule>
    <cfRule type="cellIs" dxfId="479" priority="71" operator="between">
      <formula>17</formula>
      <formula>31</formula>
    </cfRule>
    <cfRule type="cellIs" dxfId="478" priority="72" operator="between">
      <formula>1</formula>
      <formula>16</formula>
    </cfRule>
  </conditionalFormatting>
  <conditionalFormatting sqref="Z135">
    <cfRule type="cellIs" dxfId="477" priority="65" operator="between">
      <formula>48</formula>
      <formula>64</formula>
    </cfRule>
    <cfRule type="cellIs" dxfId="476" priority="66" operator="between">
      <formula>32</formula>
      <formula>47</formula>
    </cfRule>
    <cfRule type="cellIs" dxfId="475" priority="67" operator="between">
      <formula>17</formula>
      <formula>31</formula>
    </cfRule>
    <cfRule type="cellIs" dxfId="474" priority="68" operator="between">
      <formula>1</formula>
      <formula>16</formula>
    </cfRule>
  </conditionalFormatting>
  <conditionalFormatting sqref="Z172">
    <cfRule type="cellIs" dxfId="473" priority="61" operator="between">
      <formula>48</formula>
      <formula>64</formula>
    </cfRule>
    <cfRule type="cellIs" dxfId="472" priority="62" operator="between">
      <formula>32</formula>
      <formula>47</formula>
    </cfRule>
    <cfRule type="cellIs" dxfId="471" priority="63" operator="between">
      <formula>17</formula>
      <formula>31</formula>
    </cfRule>
    <cfRule type="cellIs" dxfId="470" priority="64" operator="between">
      <formula>1</formula>
      <formula>16</formula>
    </cfRule>
  </conditionalFormatting>
  <conditionalFormatting sqref="Z202">
    <cfRule type="cellIs" dxfId="469" priority="57" operator="between">
      <formula>48</formula>
      <formula>64</formula>
    </cfRule>
    <cfRule type="cellIs" dxfId="468" priority="58" operator="between">
      <formula>32</formula>
      <formula>47</formula>
    </cfRule>
    <cfRule type="cellIs" dxfId="467" priority="59" operator="between">
      <formula>17</formula>
      <formula>31</formula>
    </cfRule>
    <cfRule type="cellIs" dxfId="466" priority="60" operator="between">
      <formula>1</formula>
      <formula>16</formula>
    </cfRule>
  </conditionalFormatting>
  <conditionalFormatting sqref="AK67">
    <cfRule type="cellIs" dxfId="465" priority="53" operator="between">
      <formula>48</formula>
      <formula>64</formula>
    </cfRule>
    <cfRule type="cellIs" dxfId="464" priority="54" operator="between">
      <formula>32</formula>
      <formula>47</formula>
    </cfRule>
    <cfRule type="cellIs" dxfId="463" priority="55" operator="between">
      <formula>17</formula>
      <formula>31</formula>
    </cfRule>
    <cfRule type="cellIs" dxfId="462" priority="56" operator="between">
      <formula>1</formula>
      <formula>16</formula>
    </cfRule>
  </conditionalFormatting>
  <conditionalFormatting sqref="AK172">
    <cfRule type="cellIs" dxfId="461" priority="49" operator="between">
      <formula>48</formula>
      <formula>64</formula>
    </cfRule>
    <cfRule type="cellIs" dxfId="460" priority="50" operator="between">
      <formula>32</formula>
      <formula>47</formula>
    </cfRule>
    <cfRule type="cellIs" dxfId="459" priority="51" operator="between">
      <formula>17</formula>
      <formula>31</formula>
    </cfRule>
    <cfRule type="cellIs" dxfId="458" priority="52" operator="between">
      <formula>1</formula>
      <formula>16</formula>
    </cfRule>
  </conditionalFormatting>
  <conditionalFormatting sqref="N57:O57">
    <cfRule type="cellIs" dxfId="457" priority="45" operator="between">
      <formula>48</formula>
      <formula>64</formula>
    </cfRule>
    <cfRule type="cellIs" dxfId="456" priority="46" operator="between">
      <formula>32</formula>
      <formula>47</formula>
    </cfRule>
    <cfRule type="cellIs" dxfId="455" priority="47" operator="between">
      <formula>17</formula>
      <formula>31</formula>
    </cfRule>
    <cfRule type="cellIs" dxfId="454" priority="48" operator="between">
      <formula>1</formula>
      <formula>16</formula>
    </cfRule>
  </conditionalFormatting>
  <conditionalFormatting sqref="Z162">
    <cfRule type="cellIs" dxfId="453" priority="41" operator="between">
      <formula>48</formula>
      <formula>64</formula>
    </cfRule>
    <cfRule type="cellIs" dxfId="452" priority="42" operator="between">
      <formula>32</formula>
      <formula>47</formula>
    </cfRule>
    <cfRule type="cellIs" dxfId="451" priority="43" operator="between">
      <formula>17</formula>
      <formula>31</formula>
    </cfRule>
    <cfRule type="cellIs" dxfId="450" priority="44" operator="between">
      <formula>1</formula>
      <formula>16</formula>
    </cfRule>
  </conditionalFormatting>
  <conditionalFormatting sqref="AK162">
    <cfRule type="cellIs" dxfId="449" priority="37" operator="between">
      <formula>48</formula>
      <formula>64</formula>
    </cfRule>
    <cfRule type="cellIs" dxfId="448" priority="38" operator="between">
      <formula>32</formula>
      <formula>47</formula>
    </cfRule>
    <cfRule type="cellIs" dxfId="447" priority="39" operator="between">
      <formula>17</formula>
      <formula>31</formula>
    </cfRule>
    <cfRule type="cellIs" dxfId="446" priority="40" operator="between">
      <formula>1</formula>
      <formula>16</formula>
    </cfRule>
  </conditionalFormatting>
  <conditionalFormatting sqref="AK57">
    <cfRule type="cellIs" dxfId="445" priority="33" operator="between">
      <formula>48</formula>
      <formula>64</formula>
    </cfRule>
    <cfRule type="cellIs" dxfId="444" priority="34" operator="between">
      <formula>32</formula>
      <formula>47</formula>
    </cfRule>
    <cfRule type="cellIs" dxfId="443" priority="35" operator="between">
      <formula>17</formula>
      <formula>31</formula>
    </cfRule>
    <cfRule type="cellIs" dxfId="442" priority="36" operator="between">
      <formula>1</formula>
      <formula>16</formula>
    </cfRule>
  </conditionalFormatting>
  <conditionalFormatting sqref="N58">
    <cfRule type="cellIs" dxfId="441" priority="29" operator="between">
      <formula>48</formula>
      <formula>64</formula>
    </cfRule>
    <cfRule type="cellIs" dxfId="440" priority="30" operator="between">
      <formula>32</formula>
      <formula>47</formula>
    </cfRule>
    <cfRule type="cellIs" dxfId="439" priority="31" operator="between">
      <formula>17</formula>
      <formula>31</formula>
    </cfRule>
    <cfRule type="cellIs" dxfId="438" priority="32" operator="between">
      <formula>1</formula>
      <formula>16</formula>
    </cfRule>
  </conditionalFormatting>
  <conditionalFormatting sqref="N62">
    <cfRule type="cellIs" dxfId="437" priority="25" operator="between">
      <formula>48</formula>
      <formula>64</formula>
    </cfRule>
    <cfRule type="cellIs" dxfId="436" priority="26" operator="between">
      <formula>32</formula>
      <formula>47</formula>
    </cfRule>
    <cfRule type="cellIs" dxfId="435" priority="27" operator="between">
      <formula>17</formula>
      <formula>31</formula>
    </cfRule>
    <cfRule type="cellIs" dxfId="434" priority="28" operator="between">
      <formula>1</formula>
      <formula>16</formula>
    </cfRule>
  </conditionalFormatting>
  <conditionalFormatting sqref="N63">
    <cfRule type="cellIs" dxfId="433" priority="21" operator="between">
      <formula>48</formula>
      <formula>64</formula>
    </cfRule>
    <cfRule type="cellIs" dxfId="432" priority="22" operator="between">
      <formula>32</formula>
      <formula>47</formula>
    </cfRule>
    <cfRule type="cellIs" dxfId="431" priority="23" operator="between">
      <formula>17</formula>
      <formula>31</formula>
    </cfRule>
    <cfRule type="cellIs" dxfId="430" priority="24" operator="between">
      <formula>1</formula>
      <formula>16</formula>
    </cfRule>
  </conditionalFormatting>
  <conditionalFormatting sqref="N162">
    <cfRule type="cellIs" dxfId="429" priority="17" operator="between">
      <formula>48</formula>
      <formula>64</formula>
    </cfRule>
    <cfRule type="cellIs" dxfId="428" priority="18" operator="between">
      <formula>32</formula>
      <formula>47</formula>
    </cfRule>
    <cfRule type="cellIs" dxfId="427" priority="19" operator="between">
      <formula>17</formula>
      <formula>31</formula>
    </cfRule>
    <cfRule type="cellIs" dxfId="426" priority="20" operator="between">
      <formula>1</formula>
      <formula>16</formula>
    </cfRule>
  </conditionalFormatting>
  <conditionalFormatting sqref="N163">
    <cfRule type="cellIs" dxfId="425" priority="13" operator="between">
      <formula>48</formula>
      <formula>64</formula>
    </cfRule>
    <cfRule type="cellIs" dxfId="424" priority="14" operator="between">
      <formula>32</formula>
      <formula>47</formula>
    </cfRule>
    <cfRule type="cellIs" dxfId="423" priority="15" operator="between">
      <formula>17</formula>
      <formula>31</formula>
    </cfRule>
    <cfRule type="cellIs" dxfId="422" priority="16" operator="between">
      <formula>1</formula>
      <formula>16</formula>
    </cfRule>
  </conditionalFormatting>
  <conditionalFormatting sqref="N167">
    <cfRule type="cellIs" dxfId="421" priority="9" operator="between">
      <formula>48</formula>
      <formula>64</formula>
    </cfRule>
    <cfRule type="cellIs" dxfId="420" priority="10" operator="between">
      <formula>32</formula>
      <formula>47</formula>
    </cfRule>
    <cfRule type="cellIs" dxfId="419" priority="11" operator="between">
      <formula>17</formula>
      <formula>31</formula>
    </cfRule>
    <cfRule type="cellIs" dxfId="418" priority="12" operator="between">
      <formula>1</formula>
      <formula>16</formula>
    </cfRule>
  </conditionalFormatting>
  <conditionalFormatting sqref="N168">
    <cfRule type="cellIs" dxfId="417" priority="5" operator="between">
      <formula>48</formula>
      <formula>64</formula>
    </cfRule>
    <cfRule type="cellIs" dxfId="416" priority="6" operator="between">
      <formula>32</formula>
      <formula>47</formula>
    </cfRule>
    <cfRule type="cellIs" dxfId="415" priority="7" operator="between">
      <formula>17</formula>
      <formula>31</formula>
    </cfRule>
    <cfRule type="cellIs" dxfId="414" priority="8" operator="between">
      <formula>1</formula>
      <formula>16</formula>
    </cfRule>
  </conditionalFormatting>
  <conditionalFormatting sqref="Z123">
    <cfRule type="cellIs" dxfId="413" priority="1" operator="between">
      <formula>48</formula>
      <formula>64</formula>
    </cfRule>
    <cfRule type="cellIs" dxfId="412" priority="2" operator="between">
      <formula>32</formula>
      <formula>47</formula>
    </cfRule>
    <cfRule type="cellIs" dxfId="411" priority="3" operator="between">
      <formula>17</formula>
      <formula>31</formula>
    </cfRule>
    <cfRule type="cellIs" dxfId="410" priority="4" operator="between">
      <formula>1</formula>
      <formula>16</formula>
    </cfRule>
  </conditionalFormatting>
  <pageMargins left="0.7" right="0.7" top="0.78740157499999996" bottom="0.78740157499999996"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9"/>
  <sheetViews>
    <sheetView workbookViewId="0">
      <selection activeCell="B13" sqref="B13"/>
    </sheetView>
  </sheetViews>
  <sheetFormatPr defaultColWidth="8.85546875" defaultRowHeight="12.75" x14ac:dyDescent="0.2"/>
  <cols>
    <col min="1" max="1" width="15" style="37" customWidth="1"/>
    <col min="2" max="2" width="20.7109375" style="37" customWidth="1"/>
    <col min="3" max="3" width="5.7109375" style="37" customWidth="1"/>
    <col min="4" max="4" width="15" style="37" customWidth="1"/>
    <col min="5" max="5" width="22" style="37" customWidth="1"/>
    <col min="6" max="6" width="5.7109375" style="37" customWidth="1"/>
    <col min="7" max="7" width="15" style="37" customWidth="1"/>
    <col min="8" max="8" width="22" style="37" customWidth="1"/>
    <col min="9" max="16384" width="8.85546875" style="37"/>
  </cols>
  <sheetData>
    <row r="1" spans="1:9" ht="15" x14ac:dyDescent="0.25">
      <c r="A1" s="38" t="s">
        <v>583</v>
      </c>
      <c r="B1"/>
      <c r="C1"/>
      <c r="D1"/>
      <c r="E1"/>
      <c r="F1"/>
      <c r="G1"/>
      <c r="H1"/>
    </row>
    <row r="2" spans="1:9" ht="30" x14ac:dyDescent="0.25">
      <c r="A2" s="150" t="s">
        <v>586</v>
      </c>
      <c r="B2" s="151" t="s">
        <v>587</v>
      </c>
      <c r="C2"/>
      <c r="D2" s="150" t="s">
        <v>586</v>
      </c>
      <c r="E2" s="151" t="s">
        <v>596</v>
      </c>
      <c r="F2"/>
      <c r="G2" s="150" t="s">
        <v>586</v>
      </c>
      <c r="H2" s="151" t="s">
        <v>597</v>
      </c>
      <c r="I2"/>
    </row>
    <row r="3" spans="1:9" ht="15" x14ac:dyDescent="0.25">
      <c r="A3" s="154">
        <v>6</v>
      </c>
      <c r="B3" s="155">
        <v>6</v>
      </c>
      <c r="C3"/>
      <c r="D3" s="154">
        <v>4</v>
      </c>
      <c r="E3" s="155">
        <v>3</v>
      </c>
      <c r="F3"/>
      <c r="G3" s="154">
        <v>6</v>
      </c>
      <c r="H3" s="156">
        <v>6</v>
      </c>
      <c r="I3"/>
    </row>
    <row r="4" spans="1:9" ht="15" x14ac:dyDescent="0.25">
      <c r="A4" s="41">
        <v>9</v>
      </c>
      <c r="B4" s="39">
        <v>6</v>
      </c>
      <c r="C4"/>
      <c r="D4" s="41">
        <v>6</v>
      </c>
      <c r="E4" s="39">
        <v>6</v>
      </c>
      <c r="F4"/>
      <c r="G4" s="41">
        <v>9</v>
      </c>
      <c r="H4" s="40">
        <v>6</v>
      </c>
      <c r="I4"/>
    </row>
    <row r="5" spans="1:9" ht="15" x14ac:dyDescent="0.25">
      <c r="A5" s="41">
        <v>12</v>
      </c>
      <c r="B5" s="39">
        <v>20</v>
      </c>
      <c r="C5"/>
      <c r="D5" s="41">
        <v>8</v>
      </c>
      <c r="E5" s="39">
        <v>10</v>
      </c>
      <c r="F5"/>
      <c r="G5" s="41">
        <v>12</v>
      </c>
      <c r="H5" s="40">
        <v>26</v>
      </c>
      <c r="I5"/>
    </row>
    <row r="6" spans="1:9" ht="15" x14ac:dyDescent="0.25">
      <c r="A6" s="41">
        <v>18</v>
      </c>
      <c r="B6" s="39">
        <v>34</v>
      </c>
      <c r="C6"/>
      <c r="D6" s="41">
        <v>9</v>
      </c>
      <c r="E6" s="39">
        <v>3</v>
      </c>
      <c r="F6"/>
      <c r="G6" s="41">
        <v>18</v>
      </c>
      <c r="H6" s="40">
        <v>42</v>
      </c>
      <c r="I6"/>
    </row>
    <row r="7" spans="1:9" ht="15" x14ac:dyDescent="0.25">
      <c r="A7" s="41">
        <v>24</v>
      </c>
      <c r="B7" s="39">
        <v>20</v>
      </c>
      <c r="C7"/>
      <c r="D7" s="41">
        <v>12</v>
      </c>
      <c r="E7" s="39">
        <v>25</v>
      </c>
      <c r="F7"/>
      <c r="G7" s="41">
        <v>24</v>
      </c>
      <c r="H7" s="40">
        <v>20</v>
      </c>
      <c r="I7"/>
    </row>
    <row r="8" spans="1:9" ht="15" x14ac:dyDescent="0.25">
      <c r="A8" s="41">
        <v>36</v>
      </c>
      <c r="B8" s="39">
        <v>34</v>
      </c>
      <c r="C8"/>
      <c r="D8" s="41">
        <v>16</v>
      </c>
      <c r="E8" s="39">
        <v>13</v>
      </c>
      <c r="F8"/>
      <c r="G8" s="41">
        <v>36</v>
      </c>
      <c r="H8" s="40">
        <v>24</v>
      </c>
      <c r="I8"/>
    </row>
    <row r="9" spans="1:9" ht="15" x14ac:dyDescent="0.25">
      <c r="A9" s="159">
        <v>48</v>
      </c>
      <c r="B9" s="39">
        <v>48</v>
      </c>
      <c r="C9"/>
      <c r="D9" s="41">
        <v>18</v>
      </c>
      <c r="E9" s="39">
        <v>15</v>
      </c>
      <c r="F9"/>
      <c r="G9" s="159">
        <v>48</v>
      </c>
      <c r="H9" s="40">
        <v>44</v>
      </c>
      <c r="I9"/>
    </row>
    <row r="10" spans="1:9" ht="15" x14ac:dyDescent="0.25">
      <c r="A10" s="157" t="s">
        <v>584</v>
      </c>
      <c r="B10" s="158">
        <v>168</v>
      </c>
      <c r="C10"/>
      <c r="D10" s="41">
        <v>24</v>
      </c>
      <c r="E10" s="39">
        <v>27</v>
      </c>
      <c r="F10"/>
      <c r="G10" s="157" t="s">
        <v>584</v>
      </c>
      <c r="H10" s="158">
        <v>168</v>
      </c>
      <c r="I10"/>
    </row>
    <row r="11" spans="1:9" ht="15" x14ac:dyDescent="0.25">
      <c r="A11"/>
      <c r="B11"/>
      <c r="C11"/>
      <c r="D11" s="41">
        <v>32</v>
      </c>
      <c r="E11" s="39">
        <v>25</v>
      </c>
      <c r="F11"/>
      <c r="G11"/>
      <c r="H11"/>
      <c r="I11"/>
    </row>
    <row r="12" spans="1:9" ht="15" x14ac:dyDescent="0.25">
      <c r="A12"/>
      <c r="B12"/>
      <c r="C12"/>
      <c r="D12" s="41">
        <v>36</v>
      </c>
      <c r="E12" s="39">
        <v>16</v>
      </c>
      <c r="F12"/>
      <c r="G12"/>
      <c r="H12"/>
      <c r="I12"/>
    </row>
    <row r="13" spans="1:9" ht="15" x14ac:dyDescent="0.25">
      <c r="A13"/>
      <c r="B13"/>
      <c r="C13"/>
      <c r="D13" s="159">
        <v>48</v>
      </c>
      <c r="E13" s="39">
        <v>27</v>
      </c>
      <c r="F13"/>
      <c r="G13"/>
      <c r="H13"/>
      <c r="I13"/>
    </row>
    <row r="14" spans="1:9" ht="15" x14ac:dyDescent="0.25">
      <c r="A14"/>
      <c r="B14"/>
      <c r="C14"/>
      <c r="D14" s="157" t="s">
        <v>584</v>
      </c>
      <c r="E14" s="158">
        <v>170</v>
      </c>
      <c r="F14"/>
      <c r="G14"/>
      <c r="H14"/>
      <c r="I14"/>
    </row>
    <row r="15" spans="1:9" ht="15" x14ac:dyDescent="0.25">
      <c r="A15"/>
      <c r="B15"/>
      <c r="C15"/>
      <c r="D15"/>
      <c r="E15"/>
      <c r="F15"/>
      <c r="G15"/>
      <c r="H15"/>
      <c r="I15"/>
    </row>
    <row r="16" spans="1:9" ht="15" x14ac:dyDescent="0.25">
      <c r="A16"/>
      <c r="B16"/>
      <c r="C16"/>
      <c r="D16"/>
      <c r="E16"/>
      <c r="F16"/>
      <c r="G16"/>
      <c r="H16"/>
      <c r="I16"/>
    </row>
    <row r="17" spans="1:9" ht="15" x14ac:dyDescent="0.25">
      <c r="A17" s="38" t="s">
        <v>561</v>
      </c>
      <c r="B17"/>
      <c r="C17"/>
      <c r="D17"/>
      <c r="E17"/>
      <c r="F17"/>
      <c r="G17"/>
      <c r="H17"/>
      <c r="I17"/>
    </row>
    <row r="18" spans="1:9" ht="30" x14ac:dyDescent="0.25">
      <c r="A18" s="150" t="s">
        <v>586</v>
      </c>
      <c r="B18" s="151" t="s">
        <v>588</v>
      </c>
      <c r="C18"/>
      <c r="D18" s="150" t="s">
        <v>586</v>
      </c>
      <c r="E18" s="151" t="s">
        <v>589</v>
      </c>
      <c r="F18"/>
      <c r="G18" s="150" t="s">
        <v>586</v>
      </c>
      <c r="H18" s="151" t="s">
        <v>590</v>
      </c>
      <c r="I18"/>
    </row>
    <row r="19" spans="1:9" ht="15" x14ac:dyDescent="0.25">
      <c r="A19" s="148">
        <v>6</v>
      </c>
      <c r="B19" s="149">
        <v>6</v>
      </c>
      <c r="C19"/>
      <c r="D19" s="152">
        <v>4</v>
      </c>
      <c r="E19" s="153">
        <v>3</v>
      </c>
      <c r="F19"/>
      <c r="G19" s="152">
        <v>6</v>
      </c>
      <c r="H19" s="153">
        <v>6</v>
      </c>
      <c r="I19"/>
    </row>
    <row r="20" spans="1:9" ht="15" x14ac:dyDescent="0.25">
      <c r="A20" s="49">
        <v>9</v>
      </c>
      <c r="B20" s="46">
        <v>6</v>
      </c>
      <c r="C20"/>
      <c r="D20" s="50">
        <v>6</v>
      </c>
      <c r="E20" s="51">
        <v>6</v>
      </c>
      <c r="F20"/>
      <c r="G20" s="50">
        <v>9</v>
      </c>
      <c r="H20" s="51">
        <v>6</v>
      </c>
      <c r="I20"/>
    </row>
    <row r="21" spans="1:9" ht="15" x14ac:dyDescent="0.25">
      <c r="A21" s="49">
        <v>12</v>
      </c>
      <c r="B21" s="46">
        <v>40</v>
      </c>
      <c r="C21"/>
      <c r="D21" s="50">
        <v>8</v>
      </c>
      <c r="E21" s="51">
        <v>21</v>
      </c>
      <c r="F21"/>
      <c r="G21" s="50">
        <v>12</v>
      </c>
      <c r="H21" s="51">
        <v>44</v>
      </c>
      <c r="I21"/>
    </row>
    <row r="22" spans="1:9" ht="15" x14ac:dyDescent="0.25">
      <c r="A22" s="49">
        <v>18</v>
      </c>
      <c r="B22" s="46">
        <v>34</v>
      </c>
      <c r="C22"/>
      <c r="D22" s="50">
        <v>9</v>
      </c>
      <c r="E22" s="51">
        <v>3</v>
      </c>
      <c r="F22"/>
      <c r="G22" s="50">
        <v>18</v>
      </c>
      <c r="H22" s="51">
        <v>42</v>
      </c>
      <c r="I22"/>
    </row>
    <row r="23" spans="1:9" ht="15" x14ac:dyDescent="0.25">
      <c r="A23" s="49">
        <v>24</v>
      </c>
      <c r="B23" s="46">
        <v>38</v>
      </c>
      <c r="C23"/>
      <c r="D23" s="50">
        <v>12</v>
      </c>
      <c r="E23" s="51">
        <v>36</v>
      </c>
      <c r="F23"/>
      <c r="G23" s="50">
        <v>24</v>
      </c>
      <c r="H23" s="51">
        <v>36</v>
      </c>
      <c r="I23"/>
    </row>
    <row r="24" spans="1:9" ht="15" x14ac:dyDescent="0.25">
      <c r="A24" s="49">
        <v>36</v>
      </c>
      <c r="B24" s="46">
        <v>44</v>
      </c>
      <c r="C24"/>
      <c r="D24" s="50">
        <v>16</v>
      </c>
      <c r="E24" s="51">
        <v>20</v>
      </c>
      <c r="F24"/>
      <c r="G24" s="50">
        <v>36</v>
      </c>
      <c r="H24" s="51">
        <v>34</v>
      </c>
      <c r="I24"/>
    </row>
    <row r="25" spans="1:9" ht="15" x14ac:dyDescent="0.25">
      <c r="A25" s="48" t="s">
        <v>584</v>
      </c>
      <c r="B25" s="47">
        <v>168</v>
      </c>
      <c r="C25"/>
      <c r="D25" s="50">
        <v>18</v>
      </c>
      <c r="E25" s="51">
        <v>15</v>
      </c>
      <c r="F25"/>
      <c r="G25" s="52" t="s">
        <v>584</v>
      </c>
      <c r="H25" s="47">
        <v>168</v>
      </c>
      <c r="I25"/>
    </row>
    <row r="26" spans="1:9" ht="15" x14ac:dyDescent="0.25">
      <c r="A26"/>
      <c r="B26"/>
      <c r="C26"/>
      <c r="D26" s="50">
        <v>24</v>
      </c>
      <c r="E26" s="51">
        <v>43</v>
      </c>
      <c r="F26"/>
      <c r="G26"/>
      <c r="H26"/>
      <c r="I26"/>
    </row>
    <row r="27" spans="1:9" ht="15" x14ac:dyDescent="0.25">
      <c r="A27"/>
      <c r="B27"/>
      <c r="C27"/>
      <c r="D27" s="50">
        <v>36</v>
      </c>
      <c r="E27" s="51">
        <v>23</v>
      </c>
      <c r="F27"/>
      <c r="G27"/>
      <c r="H27"/>
      <c r="I27"/>
    </row>
    <row r="28" spans="1:9" ht="15" x14ac:dyDescent="0.25">
      <c r="A28"/>
      <c r="B28"/>
      <c r="C28"/>
      <c r="D28" s="52" t="s">
        <v>584</v>
      </c>
      <c r="E28" s="47">
        <v>170</v>
      </c>
      <c r="F28"/>
      <c r="G28"/>
      <c r="H28"/>
      <c r="I28"/>
    </row>
    <row r="29" spans="1:9" ht="15" x14ac:dyDescent="0.25">
      <c r="A29"/>
      <c r="B29"/>
      <c r="C29"/>
      <c r="D29"/>
      <c r="E29"/>
      <c r="F29"/>
      <c r="G29"/>
      <c r="H29"/>
      <c r="I29"/>
    </row>
    <row r="30" spans="1:9" ht="15" x14ac:dyDescent="0.25">
      <c r="A30"/>
      <c r="B30"/>
      <c r="C30"/>
      <c r="D30"/>
      <c r="E30"/>
      <c r="F30"/>
      <c r="G30"/>
      <c r="H30"/>
      <c r="I30"/>
    </row>
    <row r="31" spans="1:9" ht="15" x14ac:dyDescent="0.25">
      <c r="A31" s="2" t="s">
        <v>585</v>
      </c>
      <c r="B31"/>
      <c r="C31"/>
      <c r="D31"/>
      <c r="E31"/>
      <c r="F31"/>
      <c r="G31"/>
      <c r="H31"/>
      <c r="I31"/>
    </row>
    <row r="32" spans="1:9" ht="30" x14ac:dyDescent="0.25">
      <c r="A32" s="150" t="s">
        <v>586</v>
      </c>
      <c r="B32" s="151" t="s">
        <v>593</v>
      </c>
      <c r="C32"/>
      <c r="D32" s="150" t="s">
        <v>586</v>
      </c>
      <c r="E32" s="151" t="s">
        <v>592</v>
      </c>
      <c r="F32"/>
      <c r="G32" s="150" t="s">
        <v>586</v>
      </c>
      <c r="H32" s="151" t="s">
        <v>591</v>
      </c>
      <c r="I32"/>
    </row>
    <row r="33" spans="1:9" ht="15" x14ac:dyDescent="0.25">
      <c r="A33" s="152">
        <v>6</v>
      </c>
      <c r="B33" s="153">
        <v>6</v>
      </c>
      <c r="C33"/>
      <c r="D33" s="152">
        <v>4</v>
      </c>
      <c r="E33" s="153">
        <v>3</v>
      </c>
      <c r="F33"/>
      <c r="G33" s="152">
        <v>6</v>
      </c>
      <c r="H33" s="153">
        <v>6</v>
      </c>
      <c r="I33"/>
    </row>
    <row r="34" spans="1:9" ht="15" x14ac:dyDescent="0.25">
      <c r="A34" s="50">
        <v>9</v>
      </c>
      <c r="B34" s="51">
        <v>6</v>
      </c>
      <c r="C34"/>
      <c r="D34" s="50">
        <v>6</v>
      </c>
      <c r="E34" s="51">
        <v>6</v>
      </c>
      <c r="F34"/>
      <c r="G34" s="50">
        <v>9</v>
      </c>
      <c r="H34" s="51">
        <v>6</v>
      </c>
      <c r="I34"/>
    </row>
    <row r="35" spans="1:9" ht="15" x14ac:dyDescent="0.25">
      <c r="A35" s="50">
        <v>12</v>
      </c>
      <c r="B35" s="51">
        <v>56</v>
      </c>
      <c r="C35"/>
      <c r="D35" s="50">
        <v>8</v>
      </c>
      <c r="E35" s="51">
        <v>30</v>
      </c>
      <c r="F35"/>
      <c r="G35" s="50">
        <v>12</v>
      </c>
      <c r="H35" s="51">
        <v>58</v>
      </c>
      <c r="I35"/>
    </row>
    <row r="36" spans="1:9" ht="15" x14ac:dyDescent="0.25">
      <c r="A36" s="50">
        <v>18</v>
      </c>
      <c r="B36" s="51">
        <v>84</v>
      </c>
      <c r="C36"/>
      <c r="D36" s="50">
        <v>9</v>
      </c>
      <c r="E36" s="51">
        <v>3</v>
      </c>
      <c r="F36"/>
      <c r="G36" s="50">
        <v>18</v>
      </c>
      <c r="H36" s="51">
        <v>80</v>
      </c>
      <c r="I36"/>
    </row>
    <row r="37" spans="1:9" ht="15" x14ac:dyDescent="0.25">
      <c r="A37" s="50">
        <v>24</v>
      </c>
      <c r="B37" s="51">
        <v>16</v>
      </c>
      <c r="C37"/>
      <c r="D37" s="50">
        <v>12</v>
      </c>
      <c r="E37" s="51">
        <v>68</v>
      </c>
      <c r="F37"/>
      <c r="G37" s="50">
        <v>24</v>
      </c>
      <c r="H37" s="51">
        <v>18</v>
      </c>
      <c r="I37"/>
    </row>
    <row r="38" spans="1:9" ht="15" x14ac:dyDescent="0.25">
      <c r="A38" s="50" t="s">
        <v>235</v>
      </c>
      <c r="B38" s="51">
        <v>42</v>
      </c>
      <c r="C38"/>
      <c r="D38" s="50">
        <v>16</v>
      </c>
      <c r="E38" s="51">
        <v>11</v>
      </c>
      <c r="F38"/>
      <c r="G38" s="50" t="s">
        <v>235</v>
      </c>
      <c r="H38" s="51">
        <v>42</v>
      </c>
      <c r="I38"/>
    </row>
    <row r="39" spans="1:9" ht="15" x14ac:dyDescent="0.25">
      <c r="A39" s="52" t="s">
        <v>584</v>
      </c>
      <c r="B39" s="47">
        <v>210</v>
      </c>
      <c r="C39"/>
      <c r="D39" s="50">
        <v>18</v>
      </c>
      <c r="E39" s="51">
        <v>38</v>
      </c>
      <c r="F39"/>
      <c r="G39" s="52" t="s">
        <v>584</v>
      </c>
      <c r="H39" s="47">
        <v>210</v>
      </c>
      <c r="I39"/>
    </row>
    <row r="40" spans="1:9" ht="15" x14ac:dyDescent="0.25">
      <c r="A40"/>
      <c r="B40"/>
      <c r="C40"/>
      <c r="D40" s="50">
        <v>24</v>
      </c>
      <c r="E40" s="51">
        <v>11</v>
      </c>
      <c r="F40"/>
      <c r="G40"/>
      <c r="H40"/>
      <c r="I40"/>
    </row>
    <row r="41" spans="1:9" ht="15" x14ac:dyDescent="0.25">
      <c r="A41"/>
      <c r="B41"/>
      <c r="C41"/>
      <c r="D41" s="50" t="s">
        <v>235</v>
      </c>
      <c r="E41" s="51">
        <v>40</v>
      </c>
      <c r="F41"/>
      <c r="G41"/>
      <c r="H41"/>
      <c r="I41"/>
    </row>
    <row r="42" spans="1:9" ht="15" x14ac:dyDescent="0.25">
      <c r="A42"/>
      <c r="B42"/>
      <c r="C42"/>
      <c r="D42" s="52" t="s">
        <v>584</v>
      </c>
      <c r="E42" s="47">
        <v>210</v>
      </c>
      <c r="F42"/>
      <c r="G42"/>
      <c r="H42"/>
      <c r="I42"/>
    </row>
    <row r="43" spans="1:9" ht="15" x14ac:dyDescent="0.25">
      <c r="A43"/>
      <c r="B43"/>
      <c r="C43"/>
      <c r="D43"/>
      <c r="E43"/>
      <c r="F43"/>
      <c r="G43"/>
      <c r="H43"/>
      <c r="I43"/>
    </row>
    <row r="44" spans="1:9" ht="15" x14ac:dyDescent="0.25">
      <c r="A44"/>
      <c r="B44"/>
      <c r="C44"/>
      <c r="D44"/>
      <c r="E44"/>
      <c r="F44"/>
      <c r="G44"/>
      <c r="H44"/>
      <c r="I44"/>
    </row>
    <row r="45" spans="1:9" ht="15" x14ac:dyDescent="0.25">
      <c r="A45"/>
      <c r="B45"/>
      <c r="C45"/>
      <c r="D45"/>
      <c r="E45"/>
      <c r="F45"/>
      <c r="G45"/>
      <c r="H45"/>
      <c r="I45"/>
    </row>
    <row r="46" spans="1:9" ht="15" x14ac:dyDescent="0.25">
      <c r="A46"/>
      <c r="B46"/>
      <c r="C46"/>
      <c r="D46"/>
      <c r="E46"/>
      <c r="F46"/>
      <c r="G46"/>
      <c r="H46"/>
      <c r="I46"/>
    </row>
    <row r="47" spans="1:9" ht="15" x14ac:dyDescent="0.25">
      <c r="A47"/>
      <c r="B47"/>
      <c r="C47"/>
      <c r="D47"/>
      <c r="E47"/>
      <c r="F47"/>
      <c r="G47"/>
      <c r="H47"/>
      <c r="I47"/>
    </row>
    <row r="48" spans="1:9" ht="15" x14ac:dyDescent="0.25">
      <c r="A48"/>
      <c r="B48"/>
      <c r="C48"/>
      <c r="D48"/>
      <c r="E48"/>
      <c r="F48"/>
      <c r="G48"/>
      <c r="H48"/>
      <c r="I48"/>
    </row>
    <row r="49" spans="1:9" ht="15" x14ac:dyDescent="0.25">
      <c r="A49"/>
      <c r="B49"/>
      <c r="C49"/>
      <c r="D49"/>
      <c r="E49"/>
      <c r="F49"/>
      <c r="G49"/>
      <c r="H49"/>
      <c r="I49"/>
    </row>
  </sheetData>
  <sheetProtection algorithmName="SHA-512" hashValue="0dUVl7vnOz/a6Lcu9Q0YwIT54s6jZsFd3cMdXqMhG1RshnqtkuX0yR7+mwowJ97XOXGCqeYesj694U2TQwE1rw==" saltValue="P14p0mss1ZgJ5TNbqxEZPA==" spinCount="100000" sheet="1" objects="1" scenarios="1" selectLockedCells="1" selectUnlockedCells="1"/>
  <conditionalFormatting sqref="A3:A10">
    <cfRule type="cellIs" dxfId="367" priority="105" operator="between">
      <formula>48</formula>
      <formula>64</formula>
    </cfRule>
    <cfRule type="cellIs" priority="101" operator="equal">
      <formula>"Nerelevantní"</formula>
    </cfRule>
  </conditionalFormatting>
  <conditionalFormatting sqref="A3:A10">
    <cfRule type="cellIs" dxfId="366" priority="104" operator="between">
      <formula>32</formula>
      <formula>47</formula>
    </cfRule>
  </conditionalFormatting>
  <conditionalFormatting sqref="A3:A10">
    <cfRule type="cellIs" dxfId="365" priority="103" operator="between">
      <formula>17</formula>
      <formula>31</formula>
    </cfRule>
  </conditionalFormatting>
  <conditionalFormatting sqref="A3:A10">
    <cfRule type="cellIs" dxfId="364" priority="102" operator="between">
      <formula>1</formula>
      <formula>16</formula>
    </cfRule>
  </conditionalFormatting>
  <conditionalFormatting sqref="A19:A25">
    <cfRule type="cellIs" priority="71" operator="equal">
      <formula>"Nerelevantní"</formula>
    </cfRule>
    <cfRule type="cellIs" dxfId="363" priority="75" operator="between">
      <formula>48</formula>
      <formula>64</formula>
    </cfRule>
  </conditionalFormatting>
  <conditionalFormatting sqref="A19:A25">
    <cfRule type="cellIs" dxfId="362" priority="74" operator="between">
      <formula>32</formula>
      <formula>47</formula>
    </cfRule>
  </conditionalFormatting>
  <conditionalFormatting sqref="A19:A25">
    <cfRule type="cellIs" dxfId="361" priority="73" operator="between">
      <formula>17</formula>
      <formula>31</formula>
    </cfRule>
  </conditionalFormatting>
  <conditionalFormatting sqref="A19:A25">
    <cfRule type="cellIs" dxfId="360" priority="72" operator="between">
      <formula>1</formula>
      <formula>16</formula>
    </cfRule>
  </conditionalFormatting>
  <conditionalFormatting sqref="D19:D28">
    <cfRule type="cellIs" priority="56" operator="equal">
      <formula>"Nerelevantní"</formula>
    </cfRule>
    <cfRule type="cellIs" dxfId="359" priority="57" operator="between">
      <formula>1</formula>
      <formula>16</formula>
    </cfRule>
    <cfRule type="cellIs" dxfId="358" priority="58" operator="between">
      <formula>17</formula>
      <formula>31</formula>
    </cfRule>
    <cfRule type="cellIs" dxfId="357" priority="59" operator="between">
      <formula>32</formula>
      <formula>47</formula>
    </cfRule>
    <cfRule type="cellIs" dxfId="356" priority="60" operator="between">
      <formula>48</formula>
      <formula>64</formula>
    </cfRule>
  </conditionalFormatting>
  <conditionalFormatting sqref="G19:G25">
    <cfRule type="cellIs" priority="51" operator="equal">
      <formula>"Nerelevantní"</formula>
    </cfRule>
    <cfRule type="cellIs" dxfId="355" priority="55" operator="between">
      <formula>48</formula>
      <formula>64</formula>
    </cfRule>
  </conditionalFormatting>
  <conditionalFormatting sqref="G19:G25">
    <cfRule type="cellIs" dxfId="354" priority="54" operator="between">
      <formula>32</formula>
      <formula>47</formula>
    </cfRule>
  </conditionalFormatting>
  <conditionalFormatting sqref="G19:G25">
    <cfRule type="cellIs" dxfId="353" priority="53" operator="between">
      <formula>17</formula>
      <formula>31</formula>
    </cfRule>
  </conditionalFormatting>
  <conditionalFormatting sqref="G19:G25">
    <cfRule type="cellIs" dxfId="352" priority="52" operator="between">
      <formula>1</formula>
      <formula>16</formula>
    </cfRule>
  </conditionalFormatting>
  <conditionalFormatting sqref="A33:A38">
    <cfRule type="cellIs" priority="41" operator="equal">
      <formula>"Nerelevantní"</formula>
    </cfRule>
    <cfRule type="cellIs" dxfId="351" priority="45" operator="between">
      <formula>48</formula>
      <formula>64</formula>
    </cfRule>
  </conditionalFormatting>
  <conditionalFormatting sqref="A33:A38">
    <cfRule type="cellIs" dxfId="350" priority="44" operator="between">
      <formula>32</formula>
      <formula>47</formula>
    </cfRule>
  </conditionalFormatting>
  <conditionalFormatting sqref="A33:A38">
    <cfRule type="cellIs" dxfId="349" priority="43" operator="between">
      <formula>17</formula>
      <formula>31</formula>
    </cfRule>
  </conditionalFormatting>
  <conditionalFormatting sqref="A33:A38">
    <cfRule type="cellIs" dxfId="348" priority="42" operator="between">
      <formula>1</formula>
      <formula>16</formula>
    </cfRule>
  </conditionalFormatting>
  <conditionalFormatting sqref="D33:D41">
    <cfRule type="cellIs" priority="36" operator="equal">
      <formula>"Nerelevantní"</formula>
    </cfRule>
    <cfRule type="cellIs" dxfId="347" priority="37" operator="between">
      <formula>1</formula>
      <formula>16</formula>
    </cfRule>
    <cfRule type="cellIs" dxfId="346" priority="38" operator="between">
      <formula>17</formula>
      <formula>31</formula>
    </cfRule>
    <cfRule type="cellIs" dxfId="345" priority="39" operator="between">
      <formula>32</formula>
      <formula>47</formula>
    </cfRule>
    <cfRule type="cellIs" dxfId="344" priority="40" operator="between">
      <formula>48</formula>
      <formula>64</formula>
    </cfRule>
  </conditionalFormatting>
  <conditionalFormatting sqref="G33:G38">
    <cfRule type="cellIs" priority="31" operator="equal">
      <formula>"Nerelevantní"</formula>
    </cfRule>
    <cfRule type="cellIs" dxfId="343" priority="35" operator="between">
      <formula>48</formula>
      <formula>64</formula>
    </cfRule>
  </conditionalFormatting>
  <conditionalFormatting sqref="G33:G38">
    <cfRule type="cellIs" dxfId="342" priority="34" operator="between">
      <formula>32</formula>
      <formula>47</formula>
    </cfRule>
  </conditionalFormatting>
  <conditionalFormatting sqref="G33:G38">
    <cfRule type="cellIs" dxfId="341" priority="33" operator="between">
      <formula>17</formula>
      <formula>31</formula>
    </cfRule>
  </conditionalFormatting>
  <conditionalFormatting sqref="G33:G38">
    <cfRule type="cellIs" dxfId="340" priority="32" operator="between">
      <formula>1</formula>
      <formula>16</formula>
    </cfRule>
  </conditionalFormatting>
  <conditionalFormatting sqref="D3:D14">
    <cfRule type="cellIs" priority="11" operator="equal">
      <formula>"Nerelevantní"</formula>
    </cfRule>
    <cfRule type="cellIs" dxfId="339" priority="15" operator="between">
      <formula>48</formula>
      <formula>64</formula>
    </cfRule>
  </conditionalFormatting>
  <conditionalFormatting sqref="D3:D14">
    <cfRule type="cellIs" dxfId="338" priority="14" operator="between">
      <formula>32</formula>
      <formula>47</formula>
    </cfRule>
  </conditionalFormatting>
  <conditionalFormatting sqref="D3:D14">
    <cfRule type="cellIs" dxfId="337" priority="13" operator="between">
      <formula>17</formula>
      <formula>31</formula>
    </cfRule>
  </conditionalFormatting>
  <conditionalFormatting sqref="D3:D14">
    <cfRule type="cellIs" dxfId="336" priority="12" operator="between">
      <formula>1</formula>
      <formula>16</formula>
    </cfRule>
  </conditionalFormatting>
  <conditionalFormatting sqref="G3:G10">
    <cfRule type="cellIs" priority="1" operator="equal">
      <formula>"Nerelevantní"</formula>
    </cfRule>
    <cfRule type="cellIs" dxfId="335" priority="5" operator="between">
      <formula>48</formula>
      <formula>64</formula>
    </cfRule>
  </conditionalFormatting>
  <conditionalFormatting sqref="G3:G10">
    <cfRule type="cellIs" dxfId="334" priority="4" operator="between">
      <formula>32</formula>
      <formula>47</formula>
    </cfRule>
  </conditionalFormatting>
  <conditionalFormatting sqref="G3:G10">
    <cfRule type="cellIs" dxfId="333" priority="3" operator="between">
      <formula>17</formula>
      <formula>31</formula>
    </cfRule>
  </conditionalFormatting>
  <conditionalFormatting sqref="G3:G10">
    <cfRule type="cellIs" dxfId="332" priority="2" operator="between">
      <formula>1</formula>
      <formula>16</formula>
    </cfRule>
  </conditionalFormatting>
  <pageMargins left="0.7" right="0.7" top="0.78740157499999996" bottom="0.78740157499999996" header="0.3" footer="0.3"/>
  <pageSetup paperSize="9" orientation="portrait"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7"/>
  <sheetViews>
    <sheetView tabSelected="1" zoomScaleNormal="100" workbookViewId="0">
      <selection sqref="A1:B1"/>
    </sheetView>
  </sheetViews>
  <sheetFormatPr defaultColWidth="8.7109375" defaultRowHeight="15" x14ac:dyDescent="0.25"/>
  <cols>
    <col min="1" max="1" width="14.7109375" bestFit="1" customWidth="1"/>
    <col min="2" max="2" width="97.85546875" customWidth="1"/>
  </cols>
  <sheetData>
    <row r="1" spans="1:3" x14ac:dyDescent="0.25">
      <c r="A1" s="147" t="s">
        <v>564</v>
      </c>
      <c r="B1" s="147" t="s">
        <v>565</v>
      </c>
    </row>
    <row r="2" spans="1:3" ht="30" customHeight="1" x14ac:dyDescent="0.25">
      <c r="A2" s="145" t="s">
        <v>566</v>
      </c>
      <c r="B2" s="146" t="s">
        <v>573</v>
      </c>
    </row>
    <row r="3" spans="1:3" ht="30" customHeight="1" x14ac:dyDescent="0.25">
      <c r="A3" s="54" t="s">
        <v>567</v>
      </c>
      <c r="B3" s="53" t="s">
        <v>575</v>
      </c>
    </row>
    <row r="4" spans="1:3" ht="30" customHeight="1" x14ac:dyDescent="0.25">
      <c r="A4" s="54" t="s">
        <v>568</v>
      </c>
      <c r="B4" s="53" t="s">
        <v>574</v>
      </c>
    </row>
    <row r="5" spans="1:3" ht="30" customHeight="1" x14ac:dyDescent="0.25">
      <c r="A5" s="54" t="s">
        <v>569</v>
      </c>
      <c r="B5" s="53" t="s">
        <v>577</v>
      </c>
    </row>
    <row r="6" spans="1:3" ht="30" customHeight="1" x14ac:dyDescent="0.25">
      <c r="A6" s="54" t="s">
        <v>570</v>
      </c>
      <c r="B6" s="53" t="s">
        <v>572</v>
      </c>
      <c r="C6" s="36"/>
    </row>
    <row r="7" spans="1:3" ht="30" customHeight="1" x14ac:dyDescent="0.25">
      <c r="A7" s="54" t="s">
        <v>571</v>
      </c>
      <c r="B7" s="53" t="s">
        <v>576</v>
      </c>
    </row>
  </sheetData>
  <sheetProtection algorithmName="SHA-512" hashValue="NxFjpb7u/MU+drJYR06EW+lE1iHBElt1NsnTny8oCKMS0bxjcBr+rdbRqo4SCBiDRTugwcL/SxQDLonzwoI1rw==" saltValue="shiCUPsaMjwq1+2NUOc+ow==" spinCount="100000" sheet="1" objects="1" scenarios="1" selectLockedCells="1" selectUnlockedCells="1"/>
  <autoFilter ref="A1:B7" xr:uid="{00000000-0009-0000-0000-00000C000000}"/>
  <phoneticPr fontId="25"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14"/>
  <sheetViews>
    <sheetView workbookViewId="0">
      <selection activeCell="C19" sqref="C19"/>
    </sheetView>
  </sheetViews>
  <sheetFormatPr defaultColWidth="11.42578125" defaultRowHeight="15" x14ac:dyDescent="0.25"/>
  <cols>
    <col min="2" max="2" width="31.5703125" customWidth="1"/>
    <col min="3" max="3" width="5.5703125" customWidth="1"/>
  </cols>
  <sheetData>
    <row r="2" spans="2:4" x14ac:dyDescent="0.25">
      <c r="B2" s="2" t="s">
        <v>17</v>
      </c>
      <c r="C2" s="2" t="s">
        <v>28</v>
      </c>
    </row>
    <row r="3" spans="2:4" x14ac:dyDescent="0.25">
      <c r="B3" s="1" t="s">
        <v>4</v>
      </c>
      <c r="C3" s="3">
        <v>1</v>
      </c>
      <c r="D3" s="7" t="s">
        <v>0</v>
      </c>
    </row>
    <row r="4" spans="2:4" x14ac:dyDescent="0.25">
      <c r="B4" s="1" t="s">
        <v>5</v>
      </c>
      <c r="C4" s="4">
        <v>2</v>
      </c>
      <c r="D4" s="8" t="s">
        <v>1</v>
      </c>
    </row>
    <row r="5" spans="2:4" x14ac:dyDescent="0.25">
      <c r="B5" s="1" t="s">
        <v>6</v>
      </c>
      <c r="C5" s="5">
        <v>3</v>
      </c>
      <c r="D5" s="9" t="s">
        <v>2</v>
      </c>
    </row>
    <row r="6" spans="2:4" x14ac:dyDescent="0.25">
      <c r="B6" s="1" t="s">
        <v>7</v>
      </c>
      <c r="C6" s="6">
        <v>4</v>
      </c>
      <c r="D6" s="10" t="s">
        <v>3</v>
      </c>
    </row>
    <row r="7" spans="2:4" x14ac:dyDescent="0.25">
      <c r="B7" s="1" t="s">
        <v>8</v>
      </c>
    </row>
    <row r="8" spans="2:4" x14ac:dyDescent="0.25">
      <c r="B8" s="11" t="s">
        <v>9</v>
      </c>
    </row>
    <row r="9" spans="2:4" x14ac:dyDescent="0.25">
      <c r="B9" s="11" t="s">
        <v>10</v>
      </c>
    </row>
    <row r="10" spans="2:4" x14ac:dyDescent="0.25">
      <c r="B10" s="1" t="s">
        <v>11</v>
      </c>
    </row>
    <row r="11" spans="2:4" x14ac:dyDescent="0.25">
      <c r="B11" s="1" t="s">
        <v>15</v>
      </c>
    </row>
    <row r="12" spans="2:4" x14ac:dyDescent="0.25">
      <c r="B12" s="1" t="s">
        <v>12</v>
      </c>
    </row>
    <row r="13" spans="2:4" x14ac:dyDescent="0.25">
      <c r="B13" s="1" t="s">
        <v>13</v>
      </c>
    </row>
    <row r="14" spans="2:4" x14ac:dyDescent="0.25">
      <c r="B14" s="11" t="s">
        <v>16</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3"/>
  <sheetViews>
    <sheetView zoomScaleNormal="100" workbookViewId="0">
      <selection activeCell="C27" sqref="C27:E27"/>
    </sheetView>
  </sheetViews>
  <sheetFormatPr defaultColWidth="8.5703125" defaultRowHeight="15" x14ac:dyDescent="0.25"/>
  <cols>
    <col min="1" max="2" width="8.5703125" style="17"/>
    <col min="3" max="3" width="6.5703125" style="17" bestFit="1" customWidth="1"/>
    <col min="4" max="4" width="34.42578125" style="17" customWidth="1"/>
    <col min="5" max="5" width="34.28515625" style="17" customWidth="1"/>
    <col min="6" max="26" width="4.5703125" style="17" customWidth="1"/>
    <col min="27" max="27" width="5" style="17" customWidth="1"/>
    <col min="28" max="28" width="5.42578125" style="17" customWidth="1"/>
    <col min="29" max="16384" width="8.5703125" style="17"/>
  </cols>
  <sheetData>
    <row r="1" spans="1:28" x14ac:dyDescent="0.25">
      <c r="A1" s="226"/>
      <c r="B1" s="227"/>
      <c r="C1" s="224" t="s">
        <v>34</v>
      </c>
      <c r="D1" s="225"/>
      <c r="E1" s="225"/>
      <c r="F1" s="225"/>
      <c r="G1" s="225"/>
      <c r="H1" s="225"/>
      <c r="I1" s="225"/>
      <c r="J1" s="225"/>
      <c r="K1" s="225"/>
      <c r="L1" s="225"/>
      <c r="M1" s="225"/>
      <c r="N1" s="225"/>
      <c r="O1" s="228" t="s">
        <v>35</v>
      </c>
      <c r="P1" s="228"/>
      <c r="Q1" s="228"/>
      <c r="R1" s="228"/>
      <c r="S1" s="228"/>
      <c r="T1" s="228"/>
      <c r="U1" s="228"/>
      <c r="V1" s="228"/>
      <c r="W1" s="228"/>
      <c r="X1" s="225" t="s">
        <v>32</v>
      </c>
      <c r="Y1" s="225"/>
      <c r="Z1" s="225"/>
      <c r="AA1" s="228" t="s">
        <v>33</v>
      </c>
      <c r="AB1" s="228"/>
    </row>
    <row r="2" spans="1:28" ht="139.5" x14ac:dyDescent="0.25">
      <c r="A2" s="219" t="s">
        <v>59</v>
      </c>
      <c r="B2" s="220"/>
      <c r="C2" s="209" t="s">
        <v>34</v>
      </c>
      <c r="D2" s="210" t="s">
        <v>63</v>
      </c>
      <c r="E2" s="210" t="s">
        <v>62</v>
      </c>
      <c r="F2" s="211" t="s">
        <v>251</v>
      </c>
      <c r="G2" s="211" t="s">
        <v>18</v>
      </c>
      <c r="H2" s="211" t="s">
        <v>246</v>
      </c>
      <c r="I2" s="211" t="s">
        <v>247</v>
      </c>
      <c r="J2" s="211" t="s">
        <v>19</v>
      </c>
      <c r="K2" s="211" t="s">
        <v>20</v>
      </c>
      <c r="L2" s="211" t="s">
        <v>21</v>
      </c>
      <c r="M2" s="211" t="s">
        <v>22</v>
      </c>
      <c r="N2" s="211" t="s">
        <v>23</v>
      </c>
      <c r="O2" s="207" t="s">
        <v>69</v>
      </c>
      <c r="P2" s="207" t="s">
        <v>248</v>
      </c>
      <c r="Q2" s="207" t="s">
        <v>249</v>
      </c>
      <c r="R2" s="207" t="s">
        <v>250</v>
      </c>
      <c r="S2" s="208" t="s">
        <v>50</v>
      </c>
      <c r="T2" s="208" t="s">
        <v>70</v>
      </c>
      <c r="U2" s="208" t="s">
        <v>71</v>
      </c>
      <c r="V2" s="208" t="s">
        <v>72</v>
      </c>
      <c r="W2" s="207" t="s">
        <v>24</v>
      </c>
      <c r="X2" s="211" t="s">
        <v>25</v>
      </c>
      <c r="Y2" s="211" t="s">
        <v>26</v>
      </c>
      <c r="Z2" s="211" t="s">
        <v>27</v>
      </c>
      <c r="AA2" s="207" t="s">
        <v>36</v>
      </c>
      <c r="AB2" s="207" t="s">
        <v>37</v>
      </c>
    </row>
    <row r="3" spans="1:28" x14ac:dyDescent="0.25">
      <c r="A3" s="206">
        <v>0</v>
      </c>
      <c r="B3" s="223" t="s">
        <v>235</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row>
    <row r="4" spans="1:28" ht="114.75" x14ac:dyDescent="0.25">
      <c r="A4" s="115">
        <v>1</v>
      </c>
      <c r="B4" s="116" t="s">
        <v>29</v>
      </c>
      <c r="C4" s="117">
        <v>0.96160000000000001</v>
      </c>
      <c r="D4" s="118" t="s">
        <v>233</v>
      </c>
      <c r="E4" s="118" t="s">
        <v>64</v>
      </c>
      <c r="F4" s="119">
        <v>1</v>
      </c>
      <c r="G4" s="119">
        <v>1</v>
      </c>
      <c r="H4" s="119">
        <v>1</v>
      </c>
      <c r="I4" s="119">
        <v>1</v>
      </c>
      <c r="J4" s="119">
        <v>1</v>
      </c>
      <c r="K4" s="119">
        <v>1</v>
      </c>
      <c r="L4" s="120">
        <v>2</v>
      </c>
      <c r="M4" s="120">
        <v>2</v>
      </c>
      <c r="N4" s="120">
        <v>2</v>
      </c>
      <c r="O4" s="221" t="s">
        <v>232</v>
      </c>
      <c r="P4" s="221"/>
      <c r="Q4" s="221"/>
      <c r="R4" s="221"/>
      <c r="S4" s="221"/>
      <c r="T4" s="221"/>
      <c r="U4" s="221"/>
      <c r="V4" s="221"/>
      <c r="W4" s="221"/>
      <c r="X4" s="221" t="s">
        <v>232</v>
      </c>
      <c r="Y4" s="221"/>
      <c r="Z4" s="221"/>
      <c r="AA4" s="221" t="s">
        <v>232</v>
      </c>
      <c r="AB4" s="221"/>
    </row>
    <row r="5" spans="1:28" ht="140.25" x14ac:dyDescent="0.25">
      <c r="A5" s="121">
        <v>2</v>
      </c>
      <c r="B5" s="122" t="s">
        <v>1</v>
      </c>
      <c r="C5" s="123">
        <v>0.99450000000000005</v>
      </c>
      <c r="D5" s="124" t="s">
        <v>68</v>
      </c>
      <c r="E5" s="124" t="s">
        <v>65</v>
      </c>
      <c r="F5" s="119">
        <v>1</v>
      </c>
      <c r="G5" s="119">
        <v>1</v>
      </c>
      <c r="H5" s="119">
        <v>1</v>
      </c>
      <c r="I5" s="120">
        <v>2</v>
      </c>
      <c r="J5" s="120">
        <v>2</v>
      </c>
      <c r="K5" s="125">
        <v>3</v>
      </c>
      <c r="L5" s="125">
        <v>3</v>
      </c>
      <c r="M5" s="125">
        <v>3</v>
      </c>
      <c r="N5" s="125">
        <v>3</v>
      </c>
      <c r="O5" s="221"/>
      <c r="P5" s="221"/>
      <c r="Q5" s="221"/>
      <c r="R5" s="221"/>
      <c r="S5" s="221"/>
      <c r="T5" s="221"/>
      <c r="U5" s="221"/>
      <c r="V5" s="221"/>
      <c r="W5" s="221"/>
      <c r="X5" s="221"/>
      <c r="Y5" s="221"/>
      <c r="Z5" s="221"/>
      <c r="AA5" s="221"/>
      <c r="AB5" s="221"/>
    </row>
    <row r="6" spans="1:28" ht="89.25" x14ac:dyDescent="0.25">
      <c r="A6" s="126">
        <v>3</v>
      </c>
      <c r="B6" s="127" t="s">
        <v>30</v>
      </c>
      <c r="C6" s="128">
        <v>0.999</v>
      </c>
      <c r="D6" s="129" t="s">
        <v>234</v>
      </c>
      <c r="E6" s="129" t="s">
        <v>66</v>
      </c>
      <c r="F6" s="119">
        <v>1</v>
      </c>
      <c r="G6" s="119">
        <v>1</v>
      </c>
      <c r="H6" s="125">
        <v>3</v>
      </c>
      <c r="I6" s="125">
        <v>3</v>
      </c>
      <c r="J6" s="125">
        <v>3</v>
      </c>
      <c r="K6" s="125">
        <v>3</v>
      </c>
      <c r="L6" s="130">
        <v>4</v>
      </c>
      <c r="M6" s="130">
        <v>4</v>
      </c>
      <c r="N6" s="130">
        <v>4</v>
      </c>
      <c r="O6" s="221"/>
      <c r="P6" s="221"/>
      <c r="Q6" s="221"/>
      <c r="R6" s="221"/>
      <c r="S6" s="221"/>
      <c r="T6" s="221"/>
      <c r="U6" s="221"/>
      <c r="V6" s="221"/>
      <c r="W6" s="221"/>
      <c r="X6" s="221"/>
      <c r="Y6" s="221"/>
      <c r="Z6" s="221"/>
      <c r="AA6" s="221"/>
      <c r="AB6" s="221"/>
    </row>
    <row r="7" spans="1:28" ht="63.75" x14ac:dyDescent="0.25">
      <c r="A7" s="131">
        <v>4</v>
      </c>
      <c r="B7" s="132" t="s">
        <v>31</v>
      </c>
      <c r="C7" s="133">
        <v>0.99990000000000001</v>
      </c>
      <c r="D7" s="134" t="s">
        <v>332</v>
      </c>
      <c r="E7" s="134" t="s">
        <v>67</v>
      </c>
      <c r="F7" s="135" t="s">
        <v>60</v>
      </c>
      <c r="G7" s="222" t="s">
        <v>61</v>
      </c>
      <c r="H7" s="222"/>
      <c r="I7" s="222"/>
      <c r="J7" s="222"/>
      <c r="K7" s="222"/>
      <c r="L7" s="222"/>
      <c r="M7" s="222"/>
      <c r="N7" s="222"/>
      <c r="O7" s="221"/>
      <c r="P7" s="221"/>
      <c r="Q7" s="221"/>
      <c r="R7" s="221"/>
      <c r="S7" s="221"/>
      <c r="T7" s="221"/>
      <c r="U7" s="221"/>
      <c r="V7" s="221"/>
      <c r="W7" s="221"/>
      <c r="X7" s="221"/>
      <c r="Y7" s="221"/>
      <c r="Z7" s="221"/>
      <c r="AA7" s="221"/>
      <c r="AB7" s="221"/>
    </row>
    <row r="9" spans="1:28" x14ac:dyDescent="0.25">
      <c r="C9" s="217" t="s">
        <v>258</v>
      </c>
      <c r="D9" s="217"/>
      <c r="E9" s="217"/>
    </row>
    <row r="10" spans="1:28" ht="51" x14ac:dyDescent="0.25">
      <c r="C10" s="136">
        <v>1</v>
      </c>
      <c r="D10" s="118" t="s">
        <v>29</v>
      </c>
      <c r="E10" s="118" t="s">
        <v>261</v>
      </c>
    </row>
    <row r="11" spans="1:28" ht="51" x14ac:dyDescent="0.25">
      <c r="C11" s="137">
        <v>2</v>
      </c>
      <c r="D11" s="124" t="s">
        <v>1</v>
      </c>
      <c r="E11" s="124" t="s">
        <v>262</v>
      </c>
    </row>
    <row r="12" spans="1:28" ht="51" x14ac:dyDescent="0.25">
      <c r="C12" s="138">
        <v>3</v>
      </c>
      <c r="D12" s="129" t="s">
        <v>30</v>
      </c>
      <c r="E12" s="129" t="s">
        <v>263</v>
      </c>
    </row>
    <row r="13" spans="1:28" ht="38.25" x14ac:dyDescent="0.25">
      <c r="C13" s="139">
        <v>4</v>
      </c>
      <c r="D13" s="134" t="s">
        <v>31</v>
      </c>
      <c r="E13" s="134" t="s">
        <v>264</v>
      </c>
    </row>
    <row r="14" spans="1:28" x14ac:dyDescent="0.25">
      <c r="C14" s="19"/>
      <c r="D14" s="19"/>
      <c r="E14" s="19"/>
    </row>
    <row r="15" spans="1:28" x14ac:dyDescent="0.25">
      <c r="C15" s="217" t="s">
        <v>259</v>
      </c>
      <c r="D15" s="217"/>
      <c r="E15" s="217"/>
    </row>
    <row r="16" spans="1:28" ht="76.5" x14ac:dyDescent="0.25">
      <c r="C16" s="136">
        <v>1</v>
      </c>
      <c r="D16" s="118" t="s">
        <v>29</v>
      </c>
      <c r="E16" s="118" t="s">
        <v>265</v>
      </c>
    </row>
    <row r="17" spans="3:27" ht="127.5" x14ac:dyDescent="0.2">
      <c r="C17" s="137">
        <v>2</v>
      </c>
      <c r="D17" s="124" t="s">
        <v>1</v>
      </c>
      <c r="E17" s="124" t="s">
        <v>266</v>
      </c>
      <c r="AA17" s="23"/>
    </row>
    <row r="18" spans="3:27" ht="89.25" x14ac:dyDescent="0.2">
      <c r="C18" s="138">
        <v>3</v>
      </c>
      <c r="D18" s="129" t="s">
        <v>30</v>
      </c>
      <c r="E18" s="129" t="s">
        <v>267</v>
      </c>
      <c r="AA18" s="23"/>
    </row>
    <row r="19" spans="3:27" ht="102" x14ac:dyDescent="0.2">
      <c r="C19" s="139">
        <v>4</v>
      </c>
      <c r="D19" s="134" t="s">
        <v>31</v>
      </c>
      <c r="E19" s="134" t="s">
        <v>268</v>
      </c>
      <c r="AA19" s="23"/>
    </row>
    <row r="20" spans="3:27" x14ac:dyDescent="0.2">
      <c r="C20" s="19"/>
      <c r="D20" s="19"/>
      <c r="E20" s="19"/>
      <c r="AA20" s="23"/>
    </row>
    <row r="21" spans="3:27" ht="14.45" customHeight="1" x14ac:dyDescent="0.25">
      <c r="C21" s="218" t="s">
        <v>260</v>
      </c>
      <c r="D21" s="218"/>
      <c r="E21" s="218"/>
      <c r="F21" s="218" t="s">
        <v>388</v>
      </c>
      <c r="G21" s="218"/>
      <c r="H21" s="218"/>
      <c r="I21" s="218"/>
      <c r="J21" s="218"/>
      <c r="K21" s="218"/>
      <c r="L21" s="218"/>
      <c r="M21" s="218"/>
      <c r="N21" s="218"/>
    </row>
    <row r="22" spans="3:27" ht="50.1" customHeight="1" x14ac:dyDescent="0.25">
      <c r="C22" s="212" t="s">
        <v>269</v>
      </c>
      <c r="D22" s="213" t="s">
        <v>29</v>
      </c>
      <c r="E22" s="213" t="s">
        <v>273</v>
      </c>
      <c r="F22" s="229" t="s">
        <v>384</v>
      </c>
      <c r="G22" s="229"/>
      <c r="H22" s="229"/>
      <c r="I22" s="229"/>
      <c r="J22" s="229"/>
      <c r="K22" s="229"/>
      <c r="L22" s="229"/>
      <c r="M22" s="229"/>
      <c r="N22" s="229"/>
    </row>
    <row r="23" spans="3:27" ht="117" customHeight="1" x14ac:dyDescent="0.25">
      <c r="C23" s="140" t="s">
        <v>270</v>
      </c>
      <c r="D23" s="124" t="s">
        <v>1</v>
      </c>
      <c r="E23" s="124" t="s">
        <v>274</v>
      </c>
      <c r="F23" s="230" t="s">
        <v>385</v>
      </c>
      <c r="G23" s="230"/>
      <c r="H23" s="230"/>
      <c r="I23" s="230"/>
      <c r="J23" s="230"/>
      <c r="K23" s="230"/>
      <c r="L23" s="230"/>
      <c r="M23" s="230"/>
      <c r="N23" s="230"/>
    </row>
    <row r="24" spans="3:27" ht="105.95" customHeight="1" x14ac:dyDescent="0.25">
      <c r="C24" s="141" t="s">
        <v>271</v>
      </c>
      <c r="D24" s="129" t="s">
        <v>30</v>
      </c>
      <c r="E24" s="129" t="s">
        <v>275</v>
      </c>
      <c r="F24" s="231" t="s">
        <v>386</v>
      </c>
      <c r="G24" s="231"/>
      <c r="H24" s="231"/>
      <c r="I24" s="231"/>
      <c r="J24" s="231"/>
      <c r="K24" s="231"/>
      <c r="L24" s="231"/>
      <c r="M24" s="231"/>
      <c r="N24" s="231"/>
    </row>
    <row r="25" spans="3:27" ht="128.44999999999999" customHeight="1" x14ac:dyDescent="0.25">
      <c r="C25" s="142" t="s">
        <v>272</v>
      </c>
      <c r="D25" s="134" t="s">
        <v>31</v>
      </c>
      <c r="E25" s="134" t="s">
        <v>276</v>
      </c>
      <c r="F25" s="232" t="s">
        <v>387</v>
      </c>
      <c r="G25" s="232"/>
      <c r="H25" s="232"/>
      <c r="I25" s="232"/>
      <c r="J25" s="232"/>
      <c r="K25" s="232"/>
      <c r="L25" s="232"/>
      <c r="M25" s="232"/>
      <c r="N25" s="232"/>
    </row>
    <row r="27" spans="3:27" x14ac:dyDescent="0.25">
      <c r="C27" s="217" t="s">
        <v>602</v>
      </c>
      <c r="D27" s="217"/>
      <c r="E27" s="217"/>
    </row>
    <row r="28" spans="3:27" ht="38.25" x14ac:dyDescent="0.25">
      <c r="C28" s="136">
        <v>1</v>
      </c>
      <c r="D28" s="118" t="s">
        <v>29</v>
      </c>
      <c r="E28" s="118" t="s">
        <v>603</v>
      </c>
    </row>
    <row r="29" spans="3:27" ht="38.25" x14ac:dyDescent="0.25">
      <c r="C29" s="137">
        <v>2</v>
      </c>
      <c r="D29" s="124" t="s">
        <v>1</v>
      </c>
      <c r="E29" s="124" t="s">
        <v>604</v>
      </c>
    </row>
    <row r="30" spans="3:27" ht="51" x14ac:dyDescent="0.25">
      <c r="C30" s="138">
        <v>3</v>
      </c>
      <c r="D30" s="129" t="s">
        <v>30</v>
      </c>
      <c r="E30" s="129" t="s">
        <v>605</v>
      </c>
    </row>
    <row r="31" spans="3:27" ht="51" x14ac:dyDescent="0.25">
      <c r="C31" s="139">
        <v>4</v>
      </c>
      <c r="D31" s="134" t="s">
        <v>31</v>
      </c>
      <c r="E31" s="134" t="s">
        <v>606</v>
      </c>
    </row>
    <row r="33" spans="3:5" x14ac:dyDescent="0.25">
      <c r="C33" s="143"/>
      <c r="D33" s="144" t="s">
        <v>627</v>
      </c>
      <c r="E33" s="144"/>
    </row>
  </sheetData>
  <sheetProtection algorithmName="SHA-512" hashValue="+zSonJzPkIkv9MqXkLItnbQ58F0IXEaJJs3FKivPOLrUsAPsW7A1tH2MdVbqxgGWeMX9oou4eJ6CenntFTKv4g==" saltValue="+7kfvCh4mfsOid3z9yrzcQ==" spinCount="100000" sheet="1" objects="1" scenarios="1" selectLockedCells="1" selectUnlockedCells="1"/>
  <mergeCells count="20">
    <mergeCell ref="C27:E27"/>
    <mergeCell ref="F22:N22"/>
    <mergeCell ref="F23:N23"/>
    <mergeCell ref="F24:N24"/>
    <mergeCell ref="F25:N25"/>
    <mergeCell ref="X4:Z7"/>
    <mergeCell ref="AA4:AB7"/>
    <mergeCell ref="G7:N7"/>
    <mergeCell ref="B3:AB3"/>
    <mergeCell ref="C1:N1"/>
    <mergeCell ref="A1:B1"/>
    <mergeCell ref="O1:W1"/>
    <mergeCell ref="X1:Z1"/>
    <mergeCell ref="AA1:AB1"/>
    <mergeCell ref="C9:E9"/>
    <mergeCell ref="C15:E15"/>
    <mergeCell ref="C21:E21"/>
    <mergeCell ref="A2:B2"/>
    <mergeCell ref="O4:W7"/>
    <mergeCell ref="F21:N21"/>
  </mergeCells>
  <pageMargins left="0.7" right="0.7" top="0.78740157499999996" bottom="0.78740157499999996" header="0.3" footer="0.3"/>
  <pageSetup paperSize="9" orientation="portrait" horizontalDpi="300" verticalDpi="300" r:id="rId1"/>
  <ignoredErrors>
    <ignoredError sqref="C22"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75"/>
  <sheetViews>
    <sheetView topLeftCell="B1" zoomScale="90" zoomScaleNormal="90" workbookViewId="0">
      <selection activeCell="B1" sqref="B1:C1"/>
    </sheetView>
  </sheetViews>
  <sheetFormatPr defaultColWidth="12.5703125" defaultRowHeight="15" customHeight="1" x14ac:dyDescent="0.2"/>
  <cols>
    <col min="1" max="1" width="2.5703125" style="12" hidden="1" customWidth="1"/>
    <col min="2" max="2" width="1.5703125" style="12" bestFit="1" customWidth="1"/>
    <col min="3" max="3" width="6.42578125" style="12" bestFit="1" customWidth="1"/>
    <col min="4" max="5" width="25.85546875" style="12" customWidth="1"/>
    <col min="6" max="6" width="22.5703125" style="12" bestFit="1" customWidth="1"/>
    <col min="7" max="10" width="24.42578125" style="12" bestFit="1" customWidth="1"/>
    <col min="11" max="11" width="25.5703125" style="12" bestFit="1" customWidth="1"/>
    <col min="12" max="12" width="24.42578125" style="12" bestFit="1" customWidth="1"/>
    <col min="13" max="13" width="34.5703125" style="12" bestFit="1" customWidth="1"/>
    <col min="14" max="14" width="20.85546875" style="12" customWidth="1"/>
    <col min="15" max="15" width="24.42578125" style="12" bestFit="1" customWidth="1"/>
    <col min="16" max="16" width="24.5703125" style="12" customWidth="1"/>
    <col min="17" max="17" width="24.42578125" style="12" bestFit="1" customWidth="1"/>
    <col min="18" max="18" width="8.42578125" style="12" customWidth="1"/>
    <col min="19" max="26" width="7.5703125" style="12" customWidth="1"/>
    <col min="27" max="16384" width="12.5703125" style="12"/>
  </cols>
  <sheetData>
    <row r="1" spans="1:26" ht="38.25" customHeight="1" x14ac:dyDescent="0.2">
      <c r="A1" s="101"/>
      <c r="B1" s="233" t="s">
        <v>49</v>
      </c>
      <c r="C1" s="233"/>
      <c r="D1" s="204" t="s">
        <v>88</v>
      </c>
      <c r="E1" s="204" t="s">
        <v>89</v>
      </c>
      <c r="F1" s="204" t="s">
        <v>48</v>
      </c>
      <c r="G1" s="205" t="s">
        <v>42</v>
      </c>
      <c r="H1" s="205" t="s">
        <v>43</v>
      </c>
      <c r="I1" s="205" t="s">
        <v>40</v>
      </c>
      <c r="J1" s="205" t="s">
        <v>47</v>
      </c>
      <c r="K1" s="205" t="s">
        <v>361</v>
      </c>
      <c r="L1" s="205" t="s">
        <v>44</v>
      </c>
      <c r="M1" s="205" t="s">
        <v>46</v>
      </c>
      <c r="N1" s="205" t="s">
        <v>39</v>
      </c>
      <c r="O1" s="205" t="s">
        <v>41</v>
      </c>
      <c r="P1" s="205" t="s">
        <v>45</v>
      </c>
      <c r="Q1" s="205" t="s">
        <v>38</v>
      </c>
      <c r="S1" s="13"/>
      <c r="T1" s="13"/>
      <c r="U1" s="13"/>
      <c r="V1" s="14"/>
      <c r="W1" s="14"/>
      <c r="X1" s="14"/>
      <c r="Y1" s="14"/>
      <c r="Z1" s="14"/>
    </row>
    <row r="2" spans="1:26" ht="118.5" customHeight="1" x14ac:dyDescent="0.2">
      <c r="A2" s="234"/>
      <c r="B2" s="199">
        <v>1</v>
      </c>
      <c r="C2" s="200" t="s">
        <v>29</v>
      </c>
      <c r="D2" s="201" t="s">
        <v>286</v>
      </c>
      <c r="E2" s="202" t="s">
        <v>14</v>
      </c>
      <c r="F2" s="202" t="s">
        <v>14</v>
      </c>
      <c r="G2" s="202" t="s">
        <v>14</v>
      </c>
      <c r="H2" s="202" t="s">
        <v>14</v>
      </c>
      <c r="I2" s="202" t="s">
        <v>14</v>
      </c>
      <c r="J2" s="201" t="s">
        <v>301</v>
      </c>
      <c r="K2" s="201" t="s">
        <v>634</v>
      </c>
      <c r="L2" s="201" t="s">
        <v>306</v>
      </c>
      <c r="M2" s="203" t="s">
        <v>362</v>
      </c>
      <c r="N2" s="202" t="s">
        <v>14</v>
      </c>
      <c r="O2" s="201" t="s">
        <v>313</v>
      </c>
      <c r="P2" s="201" t="s">
        <v>317</v>
      </c>
      <c r="Q2" s="202" t="s">
        <v>14</v>
      </c>
      <c r="S2" s="15"/>
      <c r="T2" s="15"/>
      <c r="U2" s="15"/>
    </row>
    <row r="3" spans="1:26" ht="106.5" customHeight="1" x14ac:dyDescent="0.2">
      <c r="A3" s="235"/>
      <c r="B3" s="104">
        <v>2</v>
      </c>
      <c r="C3" s="105" t="s">
        <v>1</v>
      </c>
      <c r="D3" s="102" t="s">
        <v>287</v>
      </c>
      <c r="E3" s="102" t="s">
        <v>290</v>
      </c>
      <c r="F3" s="102" t="s">
        <v>323</v>
      </c>
      <c r="G3" s="102" t="s">
        <v>293</v>
      </c>
      <c r="H3" s="102" t="s">
        <v>296</v>
      </c>
      <c r="I3" s="102" t="s">
        <v>298</v>
      </c>
      <c r="J3" s="102" t="s">
        <v>302</v>
      </c>
      <c r="K3" s="106" t="s">
        <v>305</v>
      </c>
      <c r="L3" s="107" t="s">
        <v>307</v>
      </c>
      <c r="M3" s="103" t="s">
        <v>328</v>
      </c>
      <c r="N3" s="102" t="s">
        <v>310</v>
      </c>
      <c r="O3" s="106" t="s">
        <v>315</v>
      </c>
      <c r="P3" s="106" t="s">
        <v>318</v>
      </c>
      <c r="Q3" s="102" t="s">
        <v>320</v>
      </c>
      <c r="S3" s="15"/>
      <c r="T3" s="15"/>
      <c r="U3" s="15"/>
    </row>
    <row r="4" spans="1:26" ht="116.25" customHeight="1" x14ac:dyDescent="0.2">
      <c r="A4" s="235"/>
      <c r="B4" s="108">
        <v>3</v>
      </c>
      <c r="C4" s="109" t="s">
        <v>30</v>
      </c>
      <c r="D4" s="102" t="s">
        <v>288</v>
      </c>
      <c r="E4" s="102" t="s">
        <v>291</v>
      </c>
      <c r="F4" s="102" t="s">
        <v>324</v>
      </c>
      <c r="G4" s="102" t="s">
        <v>294</v>
      </c>
      <c r="H4" s="102" t="s">
        <v>297</v>
      </c>
      <c r="I4" s="107" t="s">
        <v>299</v>
      </c>
      <c r="J4" s="102" t="s">
        <v>303</v>
      </c>
      <c r="K4" s="107" t="s">
        <v>327</v>
      </c>
      <c r="L4" s="107" t="s">
        <v>308</v>
      </c>
      <c r="M4" s="102" t="s">
        <v>329</v>
      </c>
      <c r="N4" s="102" t="s">
        <v>311</v>
      </c>
      <c r="O4" s="106" t="s">
        <v>314</v>
      </c>
      <c r="P4" s="106" t="s">
        <v>363</v>
      </c>
      <c r="Q4" s="102" t="s">
        <v>321</v>
      </c>
      <c r="S4" s="15"/>
      <c r="T4" s="15"/>
      <c r="U4" s="15"/>
    </row>
    <row r="5" spans="1:26" ht="120.75" customHeight="1" x14ac:dyDescent="0.2">
      <c r="A5" s="235"/>
      <c r="B5" s="110">
        <v>4</v>
      </c>
      <c r="C5" s="111" t="s">
        <v>31</v>
      </c>
      <c r="D5" s="102" t="s">
        <v>289</v>
      </c>
      <c r="E5" s="102" t="s">
        <v>292</v>
      </c>
      <c r="F5" s="102" t="s">
        <v>325</v>
      </c>
      <c r="G5" s="102" t="s">
        <v>295</v>
      </c>
      <c r="H5" s="102" t="s">
        <v>285</v>
      </c>
      <c r="I5" s="107" t="s">
        <v>300</v>
      </c>
      <c r="J5" s="102" t="s">
        <v>304</v>
      </c>
      <c r="K5" s="107" t="s">
        <v>326</v>
      </c>
      <c r="L5" s="107" t="s">
        <v>309</v>
      </c>
      <c r="M5" s="102" t="s">
        <v>330</v>
      </c>
      <c r="N5" s="107" t="s">
        <v>312</v>
      </c>
      <c r="O5" s="106" t="s">
        <v>316</v>
      </c>
      <c r="P5" s="106" t="s">
        <v>319</v>
      </c>
      <c r="Q5" s="102" t="s">
        <v>322</v>
      </c>
      <c r="S5" s="15"/>
      <c r="T5" s="15"/>
      <c r="U5" s="15"/>
    </row>
    <row r="6" spans="1:26" ht="114" customHeight="1" x14ac:dyDescent="0.2">
      <c r="A6" s="236" t="s">
        <v>282</v>
      </c>
      <c r="B6" s="236"/>
      <c r="C6" s="236"/>
      <c r="D6" s="112" t="s">
        <v>364</v>
      </c>
      <c r="E6" s="112" t="s">
        <v>635</v>
      </c>
      <c r="F6" s="112" t="s">
        <v>365</v>
      </c>
      <c r="G6" s="112" t="s">
        <v>366</v>
      </c>
      <c r="H6" s="113" t="s">
        <v>367</v>
      </c>
      <c r="I6" s="112" t="s">
        <v>368</v>
      </c>
      <c r="J6" s="112" t="s">
        <v>636</v>
      </c>
      <c r="K6" s="113" t="s">
        <v>369</v>
      </c>
      <c r="L6" s="113" t="s">
        <v>370</v>
      </c>
      <c r="M6" s="113" t="s">
        <v>371</v>
      </c>
      <c r="N6" s="113" t="s">
        <v>372</v>
      </c>
      <c r="O6" s="113" t="s">
        <v>626</v>
      </c>
      <c r="P6" s="113" t="s">
        <v>373</v>
      </c>
      <c r="Q6" s="113" t="s">
        <v>374</v>
      </c>
    </row>
    <row r="7" spans="1:26" ht="136.5" customHeight="1" x14ac:dyDescent="0.2">
      <c r="A7" s="114"/>
      <c r="B7" s="236" t="s">
        <v>375</v>
      </c>
      <c r="C7" s="236"/>
      <c r="D7" s="112" t="s">
        <v>376</v>
      </c>
      <c r="E7" s="112" t="s">
        <v>377</v>
      </c>
      <c r="F7" s="112" t="s">
        <v>378</v>
      </c>
      <c r="G7" s="112" t="s">
        <v>379</v>
      </c>
      <c r="H7" s="113" t="s">
        <v>283</v>
      </c>
      <c r="I7" s="112" t="s">
        <v>380</v>
      </c>
      <c r="J7" s="112" t="s">
        <v>381</v>
      </c>
      <c r="K7" s="113" t="s">
        <v>284</v>
      </c>
      <c r="L7" s="113" t="s">
        <v>632</v>
      </c>
      <c r="M7" s="113" t="s">
        <v>395</v>
      </c>
      <c r="N7" s="113" t="s">
        <v>382</v>
      </c>
      <c r="O7" s="113" t="s">
        <v>383</v>
      </c>
      <c r="P7" s="113" t="s">
        <v>396</v>
      </c>
      <c r="Q7" s="113" t="s">
        <v>633</v>
      </c>
    </row>
    <row r="8" spans="1:26" ht="12.75" customHeight="1" x14ac:dyDescent="0.2">
      <c r="A8" s="16"/>
      <c r="B8" s="29" t="s">
        <v>601</v>
      </c>
    </row>
    <row r="9" spans="1:26" ht="12.75" customHeight="1" x14ac:dyDescent="0.2">
      <c r="A9" s="16"/>
    </row>
    <row r="10" spans="1:26" ht="12.75" customHeight="1" x14ac:dyDescent="0.2">
      <c r="A10" s="16"/>
    </row>
    <row r="11" spans="1:26" ht="12.75" customHeight="1" x14ac:dyDescent="0.2">
      <c r="A11" s="16"/>
    </row>
    <row r="12" spans="1:26" ht="12.75" customHeight="1" x14ac:dyDescent="0.2">
      <c r="A12" s="16"/>
    </row>
    <row r="13" spans="1:26" ht="12.75" customHeight="1" x14ac:dyDescent="0.2">
      <c r="A13" s="16"/>
    </row>
    <row r="14" spans="1:26" ht="12.75" customHeight="1" x14ac:dyDescent="0.2">
      <c r="A14" s="16"/>
    </row>
    <row r="15" spans="1:26" ht="12.75" customHeight="1" x14ac:dyDescent="0.2">
      <c r="A15" s="16"/>
    </row>
    <row r="16" spans="1:26" ht="12.75" customHeight="1" x14ac:dyDescent="0.2">
      <c r="A16" s="16"/>
    </row>
    <row r="17" spans="1:1" ht="12.75" customHeight="1" x14ac:dyDescent="0.2">
      <c r="A17" s="16"/>
    </row>
    <row r="18" spans="1:1" ht="12.75" customHeight="1" x14ac:dyDescent="0.2">
      <c r="A18" s="16"/>
    </row>
    <row r="19" spans="1:1" ht="12.75" customHeight="1" x14ac:dyDescent="0.2">
      <c r="A19" s="16"/>
    </row>
    <row r="20" spans="1:1" ht="12.75" customHeight="1" x14ac:dyDescent="0.2">
      <c r="A20" s="16"/>
    </row>
    <row r="21" spans="1:1" ht="12.75" customHeight="1" x14ac:dyDescent="0.2">
      <c r="A21" s="16"/>
    </row>
    <row r="22" spans="1:1" ht="12.75" customHeight="1" x14ac:dyDescent="0.2">
      <c r="A22" s="16"/>
    </row>
    <row r="23" spans="1:1" ht="12.75" customHeight="1" x14ac:dyDescent="0.2">
      <c r="A23" s="16"/>
    </row>
    <row r="24" spans="1:1" ht="12.75" customHeight="1" x14ac:dyDescent="0.2">
      <c r="A24" s="16"/>
    </row>
    <row r="25" spans="1:1" ht="12.75" customHeight="1" x14ac:dyDescent="0.2">
      <c r="A25" s="16"/>
    </row>
    <row r="26" spans="1:1" ht="12.75" customHeight="1" x14ac:dyDescent="0.2">
      <c r="A26" s="16"/>
    </row>
    <row r="27" spans="1:1" ht="12.75" customHeight="1" x14ac:dyDescent="0.2">
      <c r="A27" s="16"/>
    </row>
    <row r="28" spans="1:1" ht="12.75" customHeight="1" x14ac:dyDescent="0.2">
      <c r="A28" s="16"/>
    </row>
    <row r="29" spans="1:1" ht="12.75" customHeight="1" x14ac:dyDescent="0.2">
      <c r="A29" s="16"/>
    </row>
    <row r="30" spans="1:1" ht="12.75" customHeight="1" x14ac:dyDescent="0.2">
      <c r="A30" s="16"/>
    </row>
    <row r="31" spans="1:1" ht="12.75" customHeight="1" x14ac:dyDescent="0.2">
      <c r="A31" s="16"/>
    </row>
    <row r="32" spans="1:1" ht="12.75" customHeight="1" x14ac:dyDescent="0.2">
      <c r="A32" s="16"/>
    </row>
    <row r="33" spans="1:1" ht="12.75" customHeight="1" x14ac:dyDescent="0.2">
      <c r="A33" s="16"/>
    </row>
    <row r="34" spans="1:1" ht="12.75" customHeight="1" x14ac:dyDescent="0.2">
      <c r="A34" s="16"/>
    </row>
    <row r="35" spans="1:1" ht="12.75" customHeight="1" x14ac:dyDescent="0.2">
      <c r="A35" s="16"/>
    </row>
    <row r="36" spans="1:1" ht="12.75" customHeight="1" x14ac:dyDescent="0.2">
      <c r="A36" s="16"/>
    </row>
    <row r="37" spans="1:1" ht="12.75" customHeight="1" x14ac:dyDescent="0.2">
      <c r="A37" s="16"/>
    </row>
    <row r="38" spans="1:1" ht="12.75" customHeight="1" x14ac:dyDescent="0.2">
      <c r="A38" s="16"/>
    </row>
    <row r="39" spans="1:1" ht="12.75" customHeight="1" x14ac:dyDescent="0.2">
      <c r="A39" s="16"/>
    </row>
    <row r="40" spans="1:1" ht="12.75" customHeight="1" x14ac:dyDescent="0.2">
      <c r="A40" s="16"/>
    </row>
    <row r="41" spans="1:1" ht="12.75" customHeight="1" x14ac:dyDescent="0.2">
      <c r="A41" s="16"/>
    </row>
    <row r="42" spans="1:1" ht="12.75" customHeight="1" x14ac:dyDescent="0.2">
      <c r="A42" s="16"/>
    </row>
    <row r="43" spans="1:1" ht="12.75" customHeight="1" x14ac:dyDescent="0.2">
      <c r="A43" s="16"/>
    </row>
    <row r="44" spans="1:1" ht="12.75" customHeight="1" x14ac:dyDescent="0.2">
      <c r="A44" s="16"/>
    </row>
    <row r="45" spans="1:1" ht="12.75" customHeight="1" x14ac:dyDescent="0.2">
      <c r="A45" s="16"/>
    </row>
    <row r="46" spans="1:1" ht="12.75" customHeight="1" x14ac:dyDescent="0.2">
      <c r="A46" s="16"/>
    </row>
    <row r="47" spans="1:1" ht="12.75" customHeight="1" x14ac:dyDescent="0.2">
      <c r="A47" s="16"/>
    </row>
    <row r="48" spans="1:1" ht="12.75" customHeight="1" x14ac:dyDescent="0.2">
      <c r="A48" s="16"/>
    </row>
    <row r="49" spans="1:1" ht="12.75" customHeight="1" x14ac:dyDescent="0.2">
      <c r="A49" s="16"/>
    </row>
    <row r="50" spans="1:1" ht="12.75" customHeight="1" x14ac:dyDescent="0.2">
      <c r="A50" s="16"/>
    </row>
    <row r="51" spans="1:1" ht="12.75" customHeight="1" x14ac:dyDescent="0.2">
      <c r="A51" s="16"/>
    </row>
    <row r="52" spans="1:1" ht="12.75" customHeight="1" x14ac:dyDescent="0.2">
      <c r="A52" s="16"/>
    </row>
    <row r="53" spans="1:1" ht="12.75" customHeight="1" x14ac:dyDescent="0.2">
      <c r="A53" s="16"/>
    </row>
    <row r="54" spans="1:1" ht="12.75" customHeight="1" x14ac:dyDescent="0.2">
      <c r="A54" s="16"/>
    </row>
    <row r="55" spans="1:1" ht="12.75" customHeight="1" x14ac:dyDescent="0.2">
      <c r="A55" s="16"/>
    </row>
    <row r="56" spans="1:1" ht="12.75" customHeight="1" x14ac:dyDescent="0.2">
      <c r="A56" s="16"/>
    </row>
    <row r="57" spans="1:1" ht="12.75" customHeight="1" x14ac:dyDescent="0.2">
      <c r="A57" s="16"/>
    </row>
    <row r="58" spans="1:1" ht="12.75" customHeight="1" x14ac:dyDescent="0.2">
      <c r="A58" s="16"/>
    </row>
    <row r="59" spans="1:1" ht="12.75" customHeight="1" x14ac:dyDescent="0.2">
      <c r="A59" s="16"/>
    </row>
    <row r="60" spans="1:1" ht="12.75" customHeight="1" x14ac:dyDescent="0.2">
      <c r="A60" s="16"/>
    </row>
    <row r="61" spans="1:1" ht="12.75" customHeight="1" x14ac:dyDescent="0.2">
      <c r="A61" s="16"/>
    </row>
    <row r="62" spans="1:1" ht="12.75" customHeight="1" x14ac:dyDescent="0.2">
      <c r="A62" s="16"/>
    </row>
    <row r="63" spans="1:1" ht="12.75" customHeight="1" x14ac:dyDescent="0.2">
      <c r="A63" s="16"/>
    </row>
    <row r="64" spans="1:1" ht="12.75" customHeight="1" x14ac:dyDescent="0.2">
      <c r="A64" s="16"/>
    </row>
    <row r="65" spans="1:1" ht="12.75" customHeight="1" x14ac:dyDescent="0.2">
      <c r="A65" s="16"/>
    </row>
    <row r="66" spans="1:1" ht="12.75" customHeight="1" x14ac:dyDescent="0.2">
      <c r="A66" s="16"/>
    </row>
    <row r="67" spans="1:1" ht="12.75" customHeight="1" x14ac:dyDescent="0.2">
      <c r="A67" s="16"/>
    </row>
    <row r="68" spans="1:1" ht="12.75" customHeight="1" x14ac:dyDescent="0.2">
      <c r="A68" s="16"/>
    </row>
    <row r="69" spans="1:1" ht="12.75" customHeight="1" x14ac:dyDescent="0.2">
      <c r="A69" s="16"/>
    </row>
    <row r="70" spans="1:1" ht="12.75" customHeight="1" x14ac:dyDescent="0.2">
      <c r="A70" s="16"/>
    </row>
    <row r="71" spans="1:1" ht="12.75" customHeight="1" x14ac:dyDescent="0.2">
      <c r="A71" s="16"/>
    </row>
    <row r="72" spans="1:1" ht="12.75" customHeight="1" x14ac:dyDescent="0.2">
      <c r="A72" s="16"/>
    </row>
    <row r="73" spans="1:1" ht="12.75" customHeight="1" x14ac:dyDescent="0.2">
      <c r="A73" s="16"/>
    </row>
    <row r="74" spans="1:1" ht="12.75" customHeight="1" x14ac:dyDescent="0.2">
      <c r="A74" s="16"/>
    </row>
    <row r="75" spans="1:1" ht="12.75" customHeight="1" x14ac:dyDescent="0.2">
      <c r="A75" s="16"/>
    </row>
    <row r="76" spans="1:1" ht="12.75" customHeight="1" x14ac:dyDescent="0.2">
      <c r="A76" s="16"/>
    </row>
    <row r="77" spans="1:1" ht="12.75" customHeight="1" x14ac:dyDescent="0.2">
      <c r="A77" s="16"/>
    </row>
    <row r="78" spans="1:1" ht="12.75" customHeight="1" x14ac:dyDescent="0.2">
      <c r="A78" s="16"/>
    </row>
    <row r="79" spans="1:1" ht="12.75" customHeight="1" x14ac:dyDescent="0.2">
      <c r="A79" s="16"/>
    </row>
    <row r="80" spans="1:1" ht="12.75" customHeight="1" x14ac:dyDescent="0.2">
      <c r="A80" s="16"/>
    </row>
    <row r="81" spans="1:1" ht="12.75" customHeight="1" x14ac:dyDescent="0.2">
      <c r="A81" s="16"/>
    </row>
    <row r="82" spans="1:1" ht="12.75" customHeight="1" x14ac:dyDescent="0.2">
      <c r="A82" s="16"/>
    </row>
    <row r="83" spans="1:1" ht="12.75" customHeight="1" x14ac:dyDescent="0.2">
      <c r="A83" s="16"/>
    </row>
    <row r="84" spans="1:1" ht="12.75" customHeight="1" x14ac:dyDescent="0.2">
      <c r="A84" s="16"/>
    </row>
    <row r="85" spans="1:1" ht="12.75" customHeight="1" x14ac:dyDescent="0.2">
      <c r="A85" s="16"/>
    </row>
    <row r="86" spans="1:1" ht="12.75" customHeight="1" x14ac:dyDescent="0.2">
      <c r="A86" s="16"/>
    </row>
    <row r="87" spans="1:1" ht="12.75" customHeight="1" x14ac:dyDescent="0.2">
      <c r="A87" s="16"/>
    </row>
    <row r="88" spans="1:1" ht="12.75" customHeight="1" x14ac:dyDescent="0.2">
      <c r="A88" s="16"/>
    </row>
    <row r="89" spans="1:1" ht="12.75" customHeight="1" x14ac:dyDescent="0.2">
      <c r="A89" s="16"/>
    </row>
    <row r="90" spans="1:1" ht="12.75" customHeight="1" x14ac:dyDescent="0.2">
      <c r="A90" s="16"/>
    </row>
    <row r="91" spans="1:1" ht="12.75" customHeight="1" x14ac:dyDescent="0.2">
      <c r="A91" s="16"/>
    </row>
    <row r="92" spans="1:1" ht="12.75" customHeight="1" x14ac:dyDescent="0.2">
      <c r="A92" s="16"/>
    </row>
    <row r="93" spans="1:1" ht="12.75" customHeight="1" x14ac:dyDescent="0.2">
      <c r="A93" s="16"/>
    </row>
    <row r="94" spans="1:1" ht="12.75" customHeight="1" x14ac:dyDescent="0.2">
      <c r="A94" s="16"/>
    </row>
    <row r="95" spans="1:1" ht="12.75" customHeight="1" x14ac:dyDescent="0.2">
      <c r="A95" s="16"/>
    </row>
    <row r="96" spans="1:1" ht="12.75" customHeight="1" x14ac:dyDescent="0.2">
      <c r="A96" s="16"/>
    </row>
    <row r="97" spans="1:1" ht="12.75" customHeight="1" x14ac:dyDescent="0.2">
      <c r="A97" s="16"/>
    </row>
    <row r="98" spans="1:1" ht="12.75" customHeight="1" x14ac:dyDescent="0.2">
      <c r="A98" s="16"/>
    </row>
    <row r="99" spans="1:1" ht="12.75" customHeight="1" x14ac:dyDescent="0.2">
      <c r="A99" s="16"/>
    </row>
    <row r="100" spans="1:1" ht="12.75" customHeight="1" x14ac:dyDescent="0.2">
      <c r="A100" s="16"/>
    </row>
    <row r="101" spans="1:1" ht="12.75" customHeight="1" x14ac:dyDescent="0.2">
      <c r="A101" s="16"/>
    </row>
    <row r="102" spans="1:1" ht="12.75" customHeight="1" x14ac:dyDescent="0.2">
      <c r="A102" s="16"/>
    </row>
    <row r="103" spans="1:1" ht="12.75" customHeight="1" x14ac:dyDescent="0.2">
      <c r="A103" s="16"/>
    </row>
    <row r="104" spans="1:1" ht="12.75" customHeight="1" x14ac:dyDescent="0.2">
      <c r="A104" s="16"/>
    </row>
    <row r="105" spans="1:1" ht="12.75" customHeight="1" x14ac:dyDescent="0.2">
      <c r="A105" s="16"/>
    </row>
    <row r="106" spans="1:1" ht="12.75" customHeight="1" x14ac:dyDescent="0.2">
      <c r="A106" s="16"/>
    </row>
    <row r="107" spans="1:1" ht="12.75" customHeight="1" x14ac:dyDescent="0.2">
      <c r="A107" s="16"/>
    </row>
    <row r="108" spans="1:1" ht="12.75" customHeight="1" x14ac:dyDescent="0.2">
      <c r="A108" s="16"/>
    </row>
    <row r="109" spans="1:1" ht="12.75" customHeight="1" x14ac:dyDescent="0.2">
      <c r="A109" s="16"/>
    </row>
    <row r="110" spans="1:1" ht="12.75" customHeight="1" x14ac:dyDescent="0.2">
      <c r="A110" s="16"/>
    </row>
    <row r="111" spans="1:1" ht="12.75" customHeight="1" x14ac:dyDescent="0.2">
      <c r="A111" s="16"/>
    </row>
    <row r="112" spans="1:1" ht="12.75" customHeight="1" x14ac:dyDescent="0.2">
      <c r="A112" s="16"/>
    </row>
    <row r="113" spans="1:1" ht="12.75" customHeight="1" x14ac:dyDescent="0.2">
      <c r="A113" s="16"/>
    </row>
    <row r="114" spans="1:1" ht="12.75" customHeight="1" x14ac:dyDescent="0.2">
      <c r="A114" s="16"/>
    </row>
    <row r="115" spans="1:1" ht="12.75" customHeight="1" x14ac:dyDescent="0.2">
      <c r="A115" s="16"/>
    </row>
    <row r="116" spans="1:1" ht="12.75" customHeight="1" x14ac:dyDescent="0.2">
      <c r="A116" s="16"/>
    </row>
    <row r="117" spans="1:1" ht="12.75" customHeight="1" x14ac:dyDescent="0.2">
      <c r="A117" s="16"/>
    </row>
    <row r="118" spans="1:1" ht="12.75" customHeight="1" x14ac:dyDescent="0.2">
      <c r="A118" s="16"/>
    </row>
    <row r="119" spans="1:1" ht="12.75" customHeight="1" x14ac:dyDescent="0.2">
      <c r="A119" s="16"/>
    </row>
    <row r="120" spans="1:1" ht="12.75" customHeight="1" x14ac:dyDescent="0.2">
      <c r="A120" s="16"/>
    </row>
    <row r="121" spans="1:1" ht="12.75" customHeight="1" x14ac:dyDescent="0.2">
      <c r="A121" s="16"/>
    </row>
    <row r="122" spans="1:1" ht="12.75" customHeight="1" x14ac:dyDescent="0.2">
      <c r="A122" s="16"/>
    </row>
    <row r="123" spans="1:1" ht="12.75" customHeight="1" x14ac:dyDescent="0.2">
      <c r="A123" s="16"/>
    </row>
    <row r="124" spans="1:1" ht="12.75" customHeight="1" x14ac:dyDescent="0.2">
      <c r="A124" s="16"/>
    </row>
    <row r="125" spans="1:1" ht="12.75" customHeight="1" x14ac:dyDescent="0.2">
      <c r="A125" s="16"/>
    </row>
    <row r="126" spans="1:1" ht="12.75" customHeight="1" x14ac:dyDescent="0.2">
      <c r="A126" s="16"/>
    </row>
    <row r="127" spans="1:1" ht="12.75" customHeight="1" x14ac:dyDescent="0.2">
      <c r="A127" s="16"/>
    </row>
    <row r="128" spans="1:1" ht="12.75" customHeight="1" x14ac:dyDescent="0.2">
      <c r="A128" s="16"/>
    </row>
    <row r="129" spans="1:1" ht="12.75" customHeight="1" x14ac:dyDescent="0.2">
      <c r="A129" s="16"/>
    </row>
    <row r="130" spans="1:1" ht="12.75" customHeight="1" x14ac:dyDescent="0.2">
      <c r="A130" s="16"/>
    </row>
    <row r="131" spans="1:1" ht="12.75" customHeight="1" x14ac:dyDescent="0.2">
      <c r="A131" s="16"/>
    </row>
    <row r="132" spans="1:1" ht="12.75" customHeight="1" x14ac:dyDescent="0.2">
      <c r="A132" s="16"/>
    </row>
    <row r="133" spans="1:1" ht="12.75" customHeight="1" x14ac:dyDescent="0.2">
      <c r="A133" s="16"/>
    </row>
    <row r="134" spans="1:1" ht="12.75" customHeight="1" x14ac:dyDescent="0.2">
      <c r="A134" s="16"/>
    </row>
    <row r="135" spans="1:1" ht="12.75" customHeight="1" x14ac:dyDescent="0.2">
      <c r="A135" s="16"/>
    </row>
    <row r="136" spans="1:1" ht="12.75" customHeight="1" x14ac:dyDescent="0.2">
      <c r="A136" s="16"/>
    </row>
    <row r="137" spans="1:1" ht="12.75" customHeight="1" x14ac:dyDescent="0.2">
      <c r="A137" s="16"/>
    </row>
    <row r="138" spans="1:1" ht="12.75" customHeight="1" x14ac:dyDescent="0.2">
      <c r="A138" s="16"/>
    </row>
    <row r="139" spans="1:1" ht="12.75" customHeight="1" x14ac:dyDescent="0.2">
      <c r="A139" s="16"/>
    </row>
    <row r="140" spans="1:1" ht="12.75" customHeight="1" x14ac:dyDescent="0.2">
      <c r="A140" s="16"/>
    </row>
    <row r="141" spans="1:1" ht="12.75" customHeight="1" x14ac:dyDescent="0.2">
      <c r="A141" s="16"/>
    </row>
    <row r="142" spans="1:1" ht="12.75" customHeight="1" x14ac:dyDescent="0.2">
      <c r="A142" s="16"/>
    </row>
    <row r="143" spans="1:1" ht="12.75" customHeight="1" x14ac:dyDescent="0.2">
      <c r="A143" s="16"/>
    </row>
    <row r="144" spans="1:1" ht="12.75" customHeight="1" x14ac:dyDescent="0.2">
      <c r="A144" s="16"/>
    </row>
    <row r="145" spans="1:1" ht="12.75" customHeight="1" x14ac:dyDescent="0.2">
      <c r="A145" s="16"/>
    </row>
    <row r="146" spans="1:1" ht="12.75" customHeight="1" x14ac:dyDescent="0.2">
      <c r="A146" s="16"/>
    </row>
    <row r="147" spans="1:1" ht="12.75" customHeight="1" x14ac:dyDescent="0.2">
      <c r="A147" s="16"/>
    </row>
    <row r="148" spans="1:1" ht="12.75" customHeight="1" x14ac:dyDescent="0.2">
      <c r="A148" s="16"/>
    </row>
    <row r="149" spans="1:1" ht="12.75" customHeight="1" x14ac:dyDescent="0.2">
      <c r="A149" s="16"/>
    </row>
    <row r="150" spans="1:1" ht="12.75" customHeight="1" x14ac:dyDescent="0.2">
      <c r="A150" s="16"/>
    </row>
    <row r="151" spans="1:1" ht="12.75" customHeight="1" x14ac:dyDescent="0.2">
      <c r="A151" s="16"/>
    </row>
    <row r="152" spans="1:1" ht="12.75" customHeight="1" x14ac:dyDescent="0.2">
      <c r="A152" s="16"/>
    </row>
    <row r="153" spans="1:1" ht="12.75" customHeight="1" x14ac:dyDescent="0.2">
      <c r="A153" s="16"/>
    </row>
    <row r="154" spans="1:1" ht="12.75" customHeight="1" x14ac:dyDescent="0.2">
      <c r="A154" s="16"/>
    </row>
    <row r="155" spans="1:1" ht="12.75" customHeight="1" x14ac:dyDescent="0.2">
      <c r="A155" s="16"/>
    </row>
    <row r="156" spans="1:1" ht="12.75" customHeight="1" x14ac:dyDescent="0.2">
      <c r="A156" s="16"/>
    </row>
    <row r="157" spans="1:1" ht="12.75" customHeight="1" x14ac:dyDescent="0.2">
      <c r="A157" s="16"/>
    </row>
    <row r="158" spans="1:1" ht="12.75" customHeight="1" x14ac:dyDescent="0.2">
      <c r="A158" s="16"/>
    </row>
    <row r="159" spans="1:1" ht="12.75" customHeight="1" x14ac:dyDescent="0.2">
      <c r="A159" s="16"/>
    </row>
    <row r="160" spans="1:1" ht="12.75" customHeight="1" x14ac:dyDescent="0.2">
      <c r="A160" s="16"/>
    </row>
    <row r="161" spans="1:1" ht="12.75" customHeight="1" x14ac:dyDescent="0.2">
      <c r="A161" s="16"/>
    </row>
    <row r="162" spans="1:1" ht="12.75" customHeight="1" x14ac:dyDescent="0.2">
      <c r="A162" s="16"/>
    </row>
    <row r="163" spans="1:1" ht="12.75" customHeight="1" x14ac:dyDescent="0.2">
      <c r="A163" s="16"/>
    </row>
    <row r="164" spans="1:1" ht="12.75" customHeight="1" x14ac:dyDescent="0.2">
      <c r="A164" s="16"/>
    </row>
    <row r="165" spans="1:1" ht="12.75" customHeight="1" x14ac:dyDescent="0.2">
      <c r="A165" s="16"/>
    </row>
    <row r="166" spans="1:1" ht="12.75" customHeight="1" x14ac:dyDescent="0.2">
      <c r="A166" s="16"/>
    </row>
    <row r="167" spans="1:1" ht="12.75" customHeight="1" x14ac:dyDescent="0.2">
      <c r="A167" s="16"/>
    </row>
    <row r="168" spans="1:1" ht="12.75" customHeight="1" x14ac:dyDescent="0.2">
      <c r="A168" s="16"/>
    </row>
    <row r="169" spans="1:1" ht="12.75" customHeight="1" x14ac:dyDescent="0.2">
      <c r="A169" s="16"/>
    </row>
    <row r="170" spans="1:1" ht="12.75" customHeight="1" x14ac:dyDescent="0.2">
      <c r="A170" s="16"/>
    </row>
    <row r="171" spans="1:1" ht="12.75" customHeight="1" x14ac:dyDescent="0.2">
      <c r="A171" s="16"/>
    </row>
    <row r="172" spans="1:1" ht="12.75" customHeight="1" x14ac:dyDescent="0.2">
      <c r="A172" s="16"/>
    </row>
    <row r="173" spans="1:1" ht="12.75" customHeight="1" x14ac:dyDescent="0.2">
      <c r="A173" s="16"/>
    </row>
    <row r="174" spans="1:1" ht="12.75" customHeight="1" x14ac:dyDescent="0.2">
      <c r="A174" s="16"/>
    </row>
    <row r="175" spans="1:1" ht="12.75" customHeight="1" x14ac:dyDescent="0.2">
      <c r="A175" s="16"/>
    </row>
    <row r="176" spans="1:1" ht="12.75" customHeight="1" x14ac:dyDescent="0.2">
      <c r="A176" s="16"/>
    </row>
    <row r="177" spans="1:1" ht="12.75" customHeight="1" x14ac:dyDescent="0.2">
      <c r="A177" s="16"/>
    </row>
    <row r="178" spans="1:1" ht="12.75" customHeight="1" x14ac:dyDescent="0.2">
      <c r="A178" s="16"/>
    </row>
    <row r="179" spans="1:1" ht="12.75" customHeight="1" x14ac:dyDescent="0.2">
      <c r="A179" s="16"/>
    </row>
    <row r="180" spans="1:1" ht="12.75" customHeight="1" x14ac:dyDescent="0.2">
      <c r="A180" s="16"/>
    </row>
    <row r="181" spans="1:1" ht="12.75" customHeight="1" x14ac:dyDescent="0.2">
      <c r="A181" s="16"/>
    </row>
    <row r="182" spans="1:1" ht="12.75" customHeight="1" x14ac:dyDescent="0.2">
      <c r="A182" s="16"/>
    </row>
    <row r="183" spans="1:1" ht="12.75" customHeight="1" x14ac:dyDescent="0.2">
      <c r="A183" s="16"/>
    </row>
    <row r="184" spans="1:1" ht="12.75" customHeight="1" x14ac:dyDescent="0.2">
      <c r="A184" s="16"/>
    </row>
    <row r="185" spans="1:1" ht="12.75" customHeight="1" x14ac:dyDescent="0.2">
      <c r="A185" s="16"/>
    </row>
    <row r="186" spans="1:1" ht="12.75" customHeight="1" x14ac:dyDescent="0.2">
      <c r="A186" s="16"/>
    </row>
    <row r="187" spans="1:1" ht="12.75" customHeight="1" x14ac:dyDescent="0.2">
      <c r="A187" s="16"/>
    </row>
    <row r="188" spans="1:1" ht="12.75" customHeight="1" x14ac:dyDescent="0.2">
      <c r="A188" s="16"/>
    </row>
    <row r="189" spans="1:1" ht="12.75" customHeight="1" x14ac:dyDescent="0.2">
      <c r="A189" s="16"/>
    </row>
    <row r="190" spans="1:1" ht="12.75" customHeight="1" x14ac:dyDescent="0.2">
      <c r="A190" s="16"/>
    </row>
    <row r="191" spans="1:1" ht="12.75" customHeight="1" x14ac:dyDescent="0.2">
      <c r="A191" s="16"/>
    </row>
    <row r="192" spans="1:1" ht="12.75" customHeight="1" x14ac:dyDescent="0.2">
      <c r="A192" s="16"/>
    </row>
    <row r="193" spans="1:1" ht="12.75" customHeight="1" x14ac:dyDescent="0.2">
      <c r="A193" s="16"/>
    </row>
    <row r="194" spans="1:1" ht="12.75" customHeight="1" x14ac:dyDescent="0.2">
      <c r="A194" s="16"/>
    </row>
    <row r="195" spans="1:1" ht="12.75" customHeight="1" x14ac:dyDescent="0.2">
      <c r="A195" s="16"/>
    </row>
    <row r="196" spans="1:1" ht="12.75" customHeight="1" x14ac:dyDescent="0.2">
      <c r="A196" s="16"/>
    </row>
    <row r="197" spans="1:1" ht="12.75" customHeight="1" x14ac:dyDescent="0.2">
      <c r="A197" s="16"/>
    </row>
    <row r="198" spans="1:1" ht="12.75" customHeight="1" x14ac:dyDescent="0.2">
      <c r="A198" s="16"/>
    </row>
    <row r="199" spans="1:1" ht="12.75" customHeight="1" x14ac:dyDescent="0.2">
      <c r="A199" s="16"/>
    </row>
    <row r="200" spans="1:1" ht="12.75" customHeight="1" x14ac:dyDescent="0.2">
      <c r="A200" s="16"/>
    </row>
    <row r="201" spans="1:1" ht="12.75" customHeight="1" x14ac:dyDescent="0.2">
      <c r="A201" s="16"/>
    </row>
    <row r="202" spans="1:1" ht="12.75" customHeight="1" x14ac:dyDescent="0.2">
      <c r="A202" s="16"/>
    </row>
    <row r="203" spans="1:1" ht="12.75" customHeight="1" x14ac:dyDescent="0.2">
      <c r="A203" s="16"/>
    </row>
    <row r="204" spans="1:1" ht="12.75" customHeight="1" x14ac:dyDescent="0.2">
      <c r="A204" s="16"/>
    </row>
    <row r="205" spans="1:1" ht="12.75" customHeight="1" x14ac:dyDescent="0.2">
      <c r="A205" s="16"/>
    </row>
    <row r="206" spans="1:1" ht="12.75" customHeight="1" x14ac:dyDescent="0.2">
      <c r="A206" s="16"/>
    </row>
    <row r="207" spans="1:1" ht="12.75" customHeight="1" x14ac:dyDescent="0.2">
      <c r="A207" s="16"/>
    </row>
    <row r="208" spans="1:1" ht="12.75" customHeight="1" x14ac:dyDescent="0.2">
      <c r="A208" s="16"/>
    </row>
    <row r="209" spans="1:1" ht="12.75" customHeight="1" x14ac:dyDescent="0.2">
      <c r="A209" s="16"/>
    </row>
    <row r="210" spans="1:1" ht="12.75" customHeight="1" x14ac:dyDescent="0.2">
      <c r="A210" s="16"/>
    </row>
    <row r="211" spans="1:1" ht="12.75" customHeight="1" x14ac:dyDescent="0.2">
      <c r="A211" s="16"/>
    </row>
    <row r="212" spans="1:1" ht="12.75" customHeight="1" x14ac:dyDescent="0.2">
      <c r="A212" s="16"/>
    </row>
    <row r="213" spans="1:1" ht="12.75" customHeight="1" x14ac:dyDescent="0.2">
      <c r="A213" s="16"/>
    </row>
    <row r="214" spans="1:1" ht="12.75" customHeight="1" x14ac:dyDescent="0.2">
      <c r="A214" s="16"/>
    </row>
    <row r="215" spans="1:1" ht="12.75" customHeight="1" x14ac:dyDescent="0.2">
      <c r="A215" s="16"/>
    </row>
    <row r="216" spans="1:1" ht="12.75" customHeight="1" x14ac:dyDescent="0.2">
      <c r="A216" s="16"/>
    </row>
    <row r="217" spans="1:1" ht="12.75" customHeight="1" x14ac:dyDescent="0.2">
      <c r="A217" s="16"/>
    </row>
    <row r="218" spans="1:1" ht="12.75" customHeight="1" x14ac:dyDescent="0.2">
      <c r="A218" s="16"/>
    </row>
    <row r="219" spans="1:1" ht="12.75" customHeight="1" x14ac:dyDescent="0.2">
      <c r="A219" s="16"/>
    </row>
    <row r="220" spans="1:1" ht="12.75" customHeight="1" x14ac:dyDescent="0.2">
      <c r="A220" s="16"/>
    </row>
    <row r="221" spans="1:1" ht="12.75" customHeight="1" x14ac:dyDescent="0.2">
      <c r="A221" s="16"/>
    </row>
    <row r="222" spans="1:1" ht="12.75" customHeight="1" x14ac:dyDescent="0.2">
      <c r="A222" s="16"/>
    </row>
    <row r="223" spans="1:1" ht="12.75" customHeight="1" x14ac:dyDescent="0.2">
      <c r="A223" s="16"/>
    </row>
    <row r="224" spans="1:1" ht="12.75" customHeight="1" x14ac:dyDescent="0.2">
      <c r="A224" s="16"/>
    </row>
    <row r="225" spans="1:1" ht="12.75" customHeight="1" x14ac:dyDescent="0.2">
      <c r="A225" s="16"/>
    </row>
    <row r="226" spans="1:1" ht="12.75" customHeight="1" x14ac:dyDescent="0.2">
      <c r="A226" s="16"/>
    </row>
    <row r="227" spans="1:1" ht="12.75" customHeight="1" x14ac:dyDescent="0.2">
      <c r="A227" s="16"/>
    </row>
    <row r="228" spans="1:1" ht="12.75" customHeight="1" x14ac:dyDescent="0.2">
      <c r="A228" s="16"/>
    </row>
    <row r="229" spans="1:1" ht="12.75" customHeight="1" x14ac:dyDescent="0.2">
      <c r="A229" s="16"/>
    </row>
    <row r="230" spans="1:1" ht="12.75" customHeight="1" x14ac:dyDescent="0.2">
      <c r="A230" s="16"/>
    </row>
    <row r="231" spans="1:1" ht="12.75" customHeight="1" x14ac:dyDescent="0.2">
      <c r="A231" s="16"/>
    </row>
    <row r="232" spans="1:1" ht="12.75" customHeight="1" x14ac:dyDescent="0.2">
      <c r="A232" s="16"/>
    </row>
    <row r="233" spans="1:1" ht="12.75" customHeight="1" x14ac:dyDescent="0.2">
      <c r="A233" s="16"/>
    </row>
    <row r="234" spans="1:1" ht="12.75" customHeight="1" x14ac:dyDescent="0.2">
      <c r="A234" s="16"/>
    </row>
    <row r="235" spans="1:1" ht="12.75" customHeight="1" x14ac:dyDescent="0.2">
      <c r="A235" s="16"/>
    </row>
    <row r="236" spans="1:1" ht="12.75" customHeight="1" x14ac:dyDescent="0.2">
      <c r="A236" s="16"/>
    </row>
    <row r="237" spans="1:1" ht="12.75" customHeight="1" x14ac:dyDescent="0.2">
      <c r="A237" s="16"/>
    </row>
    <row r="238" spans="1:1" ht="12.75" customHeight="1" x14ac:dyDescent="0.2">
      <c r="A238" s="16"/>
    </row>
    <row r="239" spans="1:1" ht="12.75" customHeight="1" x14ac:dyDescent="0.2">
      <c r="A239" s="16"/>
    </row>
    <row r="240" spans="1:1" ht="12.75" customHeight="1" x14ac:dyDescent="0.2">
      <c r="A240" s="16"/>
    </row>
    <row r="241" spans="1:1" ht="12.75" customHeight="1" x14ac:dyDescent="0.2">
      <c r="A241" s="16"/>
    </row>
    <row r="242" spans="1:1" ht="12.75" customHeight="1" x14ac:dyDescent="0.2">
      <c r="A242" s="16"/>
    </row>
    <row r="243" spans="1:1" ht="12.75" customHeight="1" x14ac:dyDescent="0.2">
      <c r="A243" s="16"/>
    </row>
    <row r="244" spans="1:1" ht="12.75" customHeight="1" x14ac:dyDescent="0.2">
      <c r="A244" s="16"/>
    </row>
    <row r="245" spans="1:1" ht="12.75" customHeight="1" x14ac:dyDescent="0.2">
      <c r="A245" s="16"/>
    </row>
    <row r="246" spans="1:1" ht="12.75" customHeight="1" x14ac:dyDescent="0.2">
      <c r="A246" s="16"/>
    </row>
    <row r="247" spans="1:1" ht="12.75" customHeight="1" x14ac:dyDescent="0.2">
      <c r="A247" s="16"/>
    </row>
    <row r="248" spans="1:1" ht="12.75" customHeight="1" x14ac:dyDescent="0.2">
      <c r="A248" s="16"/>
    </row>
    <row r="249" spans="1:1" ht="12.75" customHeight="1" x14ac:dyDescent="0.2">
      <c r="A249" s="16"/>
    </row>
    <row r="250" spans="1:1" ht="12.75" customHeight="1" x14ac:dyDescent="0.2">
      <c r="A250" s="16"/>
    </row>
    <row r="251" spans="1:1" ht="12.75" customHeight="1" x14ac:dyDescent="0.2">
      <c r="A251" s="16"/>
    </row>
    <row r="252" spans="1:1" ht="12.75" customHeight="1" x14ac:dyDescent="0.2">
      <c r="A252" s="16"/>
    </row>
    <row r="253" spans="1:1" ht="12.75" customHeight="1" x14ac:dyDescent="0.2">
      <c r="A253" s="16"/>
    </row>
    <row r="254" spans="1:1" ht="12.75" customHeight="1" x14ac:dyDescent="0.2">
      <c r="A254" s="16"/>
    </row>
    <row r="255" spans="1:1" ht="12.75" customHeight="1" x14ac:dyDescent="0.2">
      <c r="A255" s="16"/>
    </row>
    <row r="256" spans="1:1" ht="12.75" customHeight="1" x14ac:dyDescent="0.2">
      <c r="A256" s="16"/>
    </row>
    <row r="257" spans="1:1" ht="12.75" customHeight="1" x14ac:dyDescent="0.2">
      <c r="A257" s="16"/>
    </row>
    <row r="258" spans="1:1" ht="12.75" customHeight="1" x14ac:dyDescent="0.2">
      <c r="A258" s="16"/>
    </row>
    <row r="259" spans="1:1" ht="12.75" customHeight="1" x14ac:dyDescent="0.2">
      <c r="A259" s="16"/>
    </row>
    <row r="260" spans="1:1" ht="12.75" customHeight="1" x14ac:dyDescent="0.2">
      <c r="A260" s="16"/>
    </row>
    <row r="261" spans="1:1" ht="12.75" customHeight="1" x14ac:dyDescent="0.2">
      <c r="A261" s="16"/>
    </row>
    <row r="262" spans="1:1" ht="12.75" customHeight="1" x14ac:dyDescent="0.2">
      <c r="A262" s="16"/>
    </row>
    <row r="263" spans="1:1" ht="12.75" customHeight="1" x14ac:dyDescent="0.2">
      <c r="A263" s="16"/>
    </row>
    <row r="264" spans="1:1" ht="12.75" customHeight="1" x14ac:dyDescent="0.2">
      <c r="A264" s="16"/>
    </row>
    <row r="265" spans="1:1" ht="12.75" customHeight="1" x14ac:dyDescent="0.2">
      <c r="A265" s="16"/>
    </row>
    <row r="266" spans="1:1" ht="12.75" customHeight="1" x14ac:dyDescent="0.2">
      <c r="A266" s="16"/>
    </row>
    <row r="267" spans="1:1" ht="12.75" customHeight="1" x14ac:dyDescent="0.2">
      <c r="A267" s="16"/>
    </row>
    <row r="268" spans="1:1" ht="12.75" customHeight="1" x14ac:dyDescent="0.2">
      <c r="A268" s="16"/>
    </row>
    <row r="269" spans="1:1" ht="12.75" customHeight="1" x14ac:dyDescent="0.2">
      <c r="A269" s="16"/>
    </row>
    <row r="270" spans="1:1" ht="12.75" customHeight="1" x14ac:dyDescent="0.2">
      <c r="A270" s="16"/>
    </row>
    <row r="271" spans="1:1" ht="12.75" customHeight="1" x14ac:dyDescent="0.2">
      <c r="A271" s="16"/>
    </row>
    <row r="272" spans="1:1" ht="12.75" customHeight="1" x14ac:dyDescent="0.2">
      <c r="A272" s="16"/>
    </row>
    <row r="273" spans="1:1" ht="12.75" customHeight="1" x14ac:dyDescent="0.2">
      <c r="A273" s="16"/>
    </row>
    <row r="274" spans="1:1" ht="12.75" customHeight="1" x14ac:dyDescent="0.2">
      <c r="A274" s="16"/>
    </row>
    <row r="275" spans="1:1" ht="12.75" customHeight="1" x14ac:dyDescent="0.2">
      <c r="A275" s="16"/>
    </row>
    <row r="276" spans="1:1" ht="12.75" customHeight="1" x14ac:dyDescent="0.2">
      <c r="A276" s="16"/>
    </row>
    <row r="277" spans="1:1" ht="12.75" customHeight="1" x14ac:dyDescent="0.2">
      <c r="A277" s="16"/>
    </row>
    <row r="278" spans="1:1" ht="12.75" customHeight="1" x14ac:dyDescent="0.2">
      <c r="A278" s="16"/>
    </row>
    <row r="279" spans="1:1" ht="12.75" customHeight="1" x14ac:dyDescent="0.2">
      <c r="A279" s="16"/>
    </row>
    <row r="280" spans="1:1" ht="12.75" customHeight="1" x14ac:dyDescent="0.2">
      <c r="A280" s="16"/>
    </row>
    <row r="281" spans="1:1" ht="12.75" customHeight="1" x14ac:dyDescent="0.2">
      <c r="A281" s="16"/>
    </row>
    <row r="282" spans="1:1" ht="12.75" customHeight="1" x14ac:dyDescent="0.2">
      <c r="A282" s="16"/>
    </row>
    <row r="283" spans="1:1" ht="12.75" customHeight="1" x14ac:dyDescent="0.2">
      <c r="A283" s="16"/>
    </row>
    <row r="284" spans="1:1" ht="12.75" customHeight="1" x14ac:dyDescent="0.2">
      <c r="A284" s="16"/>
    </row>
    <row r="285" spans="1:1" ht="12.75" customHeight="1" x14ac:dyDescent="0.2">
      <c r="A285" s="16"/>
    </row>
    <row r="286" spans="1:1" ht="12.75" customHeight="1" x14ac:dyDescent="0.2">
      <c r="A286" s="16"/>
    </row>
    <row r="287" spans="1:1" ht="12.75" customHeight="1" x14ac:dyDescent="0.2">
      <c r="A287" s="16"/>
    </row>
    <row r="288" spans="1:1" ht="12.75" customHeight="1" x14ac:dyDescent="0.2">
      <c r="A288" s="16"/>
    </row>
    <row r="289" spans="1:1" ht="12.75" customHeight="1" x14ac:dyDescent="0.2">
      <c r="A289" s="16"/>
    </row>
    <row r="290" spans="1:1" ht="12.75" customHeight="1" x14ac:dyDescent="0.2">
      <c r="A290" s="16"/>
    </row>
    <row r="291" spans="1:1" ht="12.75" customHeight="1" x14ac:dyDescent="0.2">
      <c r="A291" s="16"/>
    </row>
    <row r="292" spans="1:1" ht="12.75" customHeight="1" x14ac:dyDescent="0.2">
      <c r="A292" s="16"/>
    </row>
    <row r="293" spans="1:1" ht="12.75" customHeight="1" x14ac:dyDescent="0.2">
      <c r="A293" s="16"/>
    </row>
    <row r="294" spans="1:1" ht="12.75" customHeight="1" x14ac:dyDescent="0.2">
      <c r="A294" s="16"/>
    </row>
    <row r="295" spans="1:1" ht="12.75" customHeight="1" x14ac:dyDescent="0.2">
      <c r="A295" s="16"/>
    </row>
    <row r="296" spans="1:1" ht="12.75" customHeight="1" x14ac:dyDescent="0.2">
      <c r="A296" s="16"/>
    </row>
    <row r="297" spans="1:1" ht="12.75" customHeight="1" x14ac:dyDescent="0.2">
      <c r="A297" s="16"/>
    </row>
    <row r="298" spans="1:1" ht="12.75" customHeight="1" x14ac:dyDescent="0.2">
      <c r="A298" s="16"/>
    </row>
    <row r="299" spans="1:1" ht="12.75" customHeight="1" x14ac:dyDescent="0.2">
      <c r="A299" s="16"/>
    </row>
    <row r="300" spans="1:1" ht="12.75" customHeight="1" x14ac:dyDescent="0.2">
      <c r="A300" s="16"/>
    </row>
    <row r="301" spans="1:1" ht="12.75" customHeight="1" x14ac:dyDescent="0.2">
      <c r="A301" s="16"/>
    </row>
    <row r="302" spans="1:1" ht="12.75" customHeight="1" x14ac:dyDescent="0.2">
      <c r="A302" s="16"/>
    </row>
    <row r="303" spans="1:1" ht="12.75" customHeight="1" x14ac:dyDescent="0.2">
      <c r="A303" s="16"/>
    </row>
    <row r="304" spans="1:1" ht="12.75" customHeight="1" x14ac:dyDescent="0.2">
      <c r="A304" s="16"/>
    </row>
    <row r="305" spans="1:1" ht="12.75" customHeight="1" x14ac:dyDescent="0.2">
      <c r="A305" s="16"/>
    </row>
    <row r="306" spans="1:1" ht="12.75" customHeight="1" x14ac:dyDescent="0.2">
      <c r="A306" s="16"/>
    </row>
    <row r="307" spans="1:1" ht="12.75" customHeight="1" x14ac:dyDescent="0.2">
      <c r="A307" s="16"/>
    </row>
    <row r="308" spans="1:1" ht="12.75" customHeight="1" x14ac:dyDescent="0.2">
      <c r="A308" s="16"/>
    </row>
    <row r="309" spans="1:1" ht="12.75" customHeight="1" x14ac:dyDescent="0.2">
      <c r="A309" s="16"/>
    </row>
    <row r="310" spans="1:1" ht="12.75" customHeight="1" x14ac:dyDescent="0.2">
      <c r="A310" s="16"/>
    </row>
    <row r="311" spans="1:1" ht="12.75" customHeight="1" x14ac:dyDescent="0.2">
      <c r="A311" s="16"/>
    </row>
    <row r="312" spans="1:1" ht="12.75" customHeight="1" x14ac:dyDescent="0.2">
      <c r="A312" s="16"/>
    </row>
    <row r="313" spans="1:1" ht="12.75" customHeight="1" x14ac:dyDescent="0.2">
      <c r="A313" s="16"/>
    </row>
    <row r="314" spans="1:1" ht="12.75" customHeight="1" x14ac:dyDescent="0.2">
      <c r="A314" s="16"/>
    </row>
    <row r="315" spans="1:1" ht="12.75" customHeight="1" x14ac:dyDescent="0.2">
      <c r="A315" s="16"/>
    </row>
    <row r="316" spans="1:1" ht="12.75" customHeight="1" x14ac:dyDescent="0.2">
      <c r="A316" s="16"/>
    </row>
    <row r="317" spans="1:1" ht="12.75" customHeight="1" x14ac:dyDescent="0.2">
      <c r="A317" s="16"/>
    </row>
    <row r="318" spans="1:1" ht="12.75" customHeight="1" x14ac:dyDescent="0.2">
      <c r="A318" s="16"/>
    </row>
    <row r="319" spans="1:1" ht="12.75" customHeight="1" x14ac:dyDescent="0.2">
      <c r="A319" s="16"/>
    </row>
    <row r="320" spans="1:1" ht="12.75" customHeight="1" x14ac:dyDescent="0.2">
      <c r="A320" s="16"/>
    </row>
    <row r="321" spans="1:1" ht="12.75" customHeight="1" x14ac:dyDescent="0.2">
      <c r="A321" s="16"/>
    </row>
    <row r="322" spans="1:1" ht="12.75" customHeight="1" x14ac:dyDescent="0.2">
      <c r="A322" s="16"/>
    </row>
    <row r="323" spans="1:1" ht="12.75" customHeight="1" x14ac:dyDescent="0.2">
      <c r="A323" s="16"/>
    </row>
    <row r="324" spans="1:1" ht="12.75" customHeight="1" x14ac:dyDescent="0.2">
      <c r="A324" s="16"/>
    </row>
    <row r="325" spans="1:1" ht="12.75" customHeight="1" x14ac:dyDescent="0.2">
      <c r="A325" s="16"/>
    </row>
    <row r="326" spans="1:1" ht="12.75" customHeight="1" x14ac:dyDescent="0.2">
      <c r="A326" s="16"/>
    </row>
    <row r="327" spans="1:1" ht="12.75" customHeight="1" x14ac:dyDescent="0.2">
      <c r="A327" s="16"/>
    </row>
    <row r="328" spans="1:1" ht="12.75" customHeight="1" x14ac:dyDescent="0.2">
      <c r="A328" s="16"/>
    </row>
    <row r="329" spans="1:1" ht="12.75" customHeight="1" x14ac:dyDescent="0.2">
      <c r="A329" s="16"/>
    </row>
    <row r="330" spans="1:1" ht="12.75" customHeight="1" x14ac:dyDescent="0.2">
      <c r="A330" s="16"/>
    </row>
    <row r="331" spans="1:1" ht="12.75" customHeight="1" x14ac:dyDescent="0.2">
      <c r="A331" s="16"/>
    </row>
    <row r="332" spans="1:1" ht="12.75" customHeight="1" x14ac:dyDescent="0.2">
      <c r="A332" s="16"/>
    </row>
    <row r="333" spans="1:1" ht="12.75" customHeight="1" x14ac:dyDescent="0.2">
      <c r="A333" s="16"/>
    </row>
    <row r="334" spans="1:1" ht="12.75" customHeight="1" x14ac:dyDescent="0.2">
      <c r="A334" s="16"/>
    </row>
    <row r="335" spans="1:1" ht="12.75" customHeight="1" x14ac:dyDescent="0.2">
      <c r="A335" s="16"/>
    </row>
    <row r="336" spans="1:1" ht="12.75" customHeight="1" x14ac:dyDescent="0.2">
      <c r="A336" s="16"/>
    </row>
    <row r="337" spans="1:1" ht="12.75" customHeight="1" x14ac:dyDescent="0.2">
      <c r="A337" s="16"/>
    </row>
    <row r="338" spans="1:1" ht="12.75" customHeight="1" x14ac:dyDescent="0.2">
      <c r="A338" s="16"/>
    </row>
    <row r="339" spans="1:1" ht="12.75" customHeight="1" x14ac:dyDescent="0.2">
      <c r="A339" s="16"/>
    </row>
    <row r="340" spans="1:1" ht="12.75" customHeight="1" x14ac:dyDescent="0.2">
      <c r="A340" s="16"/>
    </row>
    <row r="341" spans="1:1" ht="12.75" customHeight="1" x14ac:dyDescent="0.2">
      <c r="A341" s="16"/>
    </row>
    <row r="342" spans="1:1" ht="12.75" customHeight="1" x14ac:dyDescent="0.2">
      <c r="A342" s="16"/>
    </row>
    <row r="343" spans="1:1" ht="12.75" customHeight="1" x14ac:dyDescent="0.2">
      <c r="A343" s="16"/>
    </row>
    <row r="344" spans="1:1" ht="12.75" customHeight="1" x14ac:dyDescent="0.2">
      <c r="A344" s="16"/>
    </row>
    <row r="345" spans="1:1" ht="12.75" customHeight="1" x14ac:dyDescent="0.2">
      <c r="A345" s="16"/>
    </row>
    <row r="346" spans="1:1" ht="12.75" customHeight="1" x14ac:dyDescent="0.2">
      <c r="A346" s="16"/>
    </row>
    <row r="347" spans="1:1" ht="12.75" customHeight="1" x14ac:dyDescent="0.2">
      <c r="A347" s="16"/>
    </row>
    <row r="348" spans="1:1" ht="12.75" customHeight="1" x14ac:dyDescent="0.2">
      <c r="A348" s="16"/>
    </row>
    <row r="349" spans="1:1" ht="12.75" customHeight="1" x14ac:dyDescent="0.2">
      <c r="A349" s="16"/>
    </row>
    <row r="350" spans="1:1" ht="12.75" customHeight="1" x14ac:dyDescent="0.2">
      <c r="A350" s="16"/>
    </row>
    <row r="351" spans="1:1" ht="12.75" customHeight="1" x14ac:dyDescent="0.2">
      <c r="A351" s="16"/>
    </row>
    <row r="352" spans="1:1" ht="12.75" customHeight="1" x14ac:dyDescent="0.2">
      <c r="A352" s="16"/>
    </row>
    <row r="353" spans="1:1" ht="12.75" customHeight="1" x14ac:dyDescent="0.2">
      <c r="A353" s="16"/>
    </row>
    <row r="354" spans="1:1" ht="12.75" customHeight="1" x14ac:dyDescent="0.2">
      <c r="A354" s="16"/>
    </row>
    <row r="355" spans="1:1" ht="12.75" customHeight="1" x14ac:dyDescent="0.2">
      <c r="A355" s="16"/>
    </row>
    <row r="356" spans="1:1" ht="12.75" customHeight="1" x14ac:dyDescent="0.2">
      <c r="A356" s="16"/>
    </row>
    <row r="357" spans="1:1" ht="12.75" customHeight="1" x14ac:dyDescent="0.2">
      <c r="A357" s="16"/>
    </row>
    <row r="358" spans="1:1" ht="12.75" customHeight="1" x14ac:dyDescent="0.2">
      <c r="A358" s="16"/>
    </row>
    <row r="359" spans="1:1" ht="12.75" customHeight="1" x14ac:dyDescent="0.2">
      <c r="A359" s="16"/>
    </row>
    <row r="360" spans="1:1" ht="12.75" customHeight="1" x14ac:dyDescent="0.2">
      <c r="A360" s="16"/>
    </row>
    <row r="361" spans="1:1" ht="12.75" customHeight="1" x14ac:dyDescent="0.2">
      <c r="A361" s="16"/>
    </row>
    <row r="362" spans="1:1" ht="12.75" customHeight="1" x14ac:dyDescent="0.2">
      <c r="A362" s="16"/>
    </row>
    <row r="363" spans="1:1" ht="12.75" customHeight="1" x14ac:dyDescent="0.2">
      <c r="A363" s="16"/>
    </row>
    <row r="364" spans="1:1" ht="12.75" customHeight="1" x14ac:dyDescent="0.2">
      <c r="A364" s="16"/>
    </row>
    <row r="365" spans="1:1" ht="12.75" customHeight="1" x14ac:dyDescent="0.2">
      <c r="A365" s="16"/>
    </row>
    <row r="366" spans="1:1" ht="12.75" customHeight="1" x14ac:dyDescent="0.2">
      <c r="A366" s="16"/>
    </row>
    <row r="367" spans="1:1" ht="12.75" customHeight="1" x14ac:dyDescent="0.2">
      <c r="A367" s="16"/>
    </row>
    <row r="368" spans="1:1" ht="12.75" customHeight="1" x14ac:dyDescent="0.2">
      <c r="A368" s="16"/>
    </row>
    <row r="369" spans="1:1" ht="12.75" customHeight="1" x14ac:dyDescent="0.2">
      <c r="A369" s="16"/>
    </row>
    <row r="370" spans="1:1" ht="12.75" customHeight="1" x14ac:dyDescent="0.2">
      <c r="A370" s="16"/>
    </row>
    <row r="371" spans="1:1" ht="12.75" customHeight="1" x14ac:dyDescent="0.2">
      <c r="A371" s="16"/>
    </row>
    <row r="372" spans="1:1" ht="12.75" customHeight="1" x14ac:dyDescent="0.2">
      <c r="A372" s="16"/>
    </row>
    <row r="373" spans="1:1" ht="12.75" customHeight="1" x14ac:dyDescent="0.2">
      <c r="A373" s="16"/>
    </row>
    <row r="374" spans="1:1" ht="12.75" customHeight="1" x14ac:dyDescent="0.2">
      <c r="A374" s="16"/>
    </row>
    <row r="375" spans="1:1" ht="12.75" customHeight="1" x14ac:dyDescent="0.2">
      <c r="A375" s="16"/>
    </row>
    <row r="376" spans="1:1" ht="12.75" customHeight="1" x14ac:dyDescent="0.2">
      <c r="A376" s="16"/>
    </row>
    <row r="377" spans="1:1" ht="12.75" customHeight="1" x14ac:dyDescent="0.2">
      <c r="A377" s="16"/>
    </row>
    <row r="378" spans="1:1" ht="12.75" customHeight="1" x14ac:dyDescent="0.2">
      <c r="A378" s="16"/>
    </row>
    <row r="379" spans="1:1" ht="12.75" customHeight="1" x14ac:dyDescent="0.2">
      <c r="A379" s="16"/>
    </row>
    <row r="380" spans="1:1" ht="12.75" customHeight="1" x14ac:dyDescent="0.2">
      <c r="A380" s="16"/>
    </row>
    <row r="381" spans="1:1" ht="12.75" customHeight="1" x14ac:dyDescent="0.2">
      <c r="A381" s="16"/>
    </row>
    <row r="382" spans="1:1" ht="12.75" customHeight="1" x14ac:dyDescent="0.2">
      <c r="A382" s="16"/>
    </row>
    <row r="383" spans="1:1" ht="12.75" customHeight="1" x14ac:dyDescent="0.2">
      <c r="A383" s="16"/>
    </row>
    <row r="384" spans="1:1" ht="12.75" customHeight="1" x14ac:dyDescent="0.2">
      <c r="A384" s="16"/>
    </row>
    <row r="385" spans="1:1" ht="12.75" customHeight="1" x14ac:dyDescent="0.2">
      <c r="A385" s="16"/>
    </row>
    <row r="386" spans="1:1" ht="12.75" customHeight="1" x14ac:dyDescent="0.2">
      <c r="A386" s="16"/>
    </row>
    <row r="387" spans="1:1" ht="12.75" customHeight="1" x14ac:dyDescent="0.2">
      <c r="A387" s="16"/>
    </row>
    <row r="388" spans="1:1" ht="12.75" customHeight="1" x14ac:dyDescent="0.2">
      <c r="A388" s="16"/>
    </row>
    <row r="389" spans="1:1" ht="12.75" customHeight="1" x14ac:dyDescent="0.2">
      <c r="A389" s="16"/>
    </row>
    <row r="390" spans="1:1" ht="12.75" customHeight="1" x14ac:dyDescent="0.2">
      <c r="A390" s="16"/>
    </row>
    <row r="391" spans="1:1" ht="12.75" customHeight="1" x14ac:dyDescent="0.2">
      <c r="A391" s="16"/>
    </row>
    <row r="392" spans="1:1" ht="12.75" customHeight="1" x14ac:dyDescent="0.2">
      <c r="A392" s="16"/>
    </row>
    <row r="393" spans="1:1" ht="12.75" customHeight="1" x14ac:dyDescent="0.2">
      <c r="A393" s="16"/>
    </row>
    <row r="394" spans="1:1" ht="12.75" customHeight="1" x14ac:dyDescent="0.2">
      <c r="A394" s="16"/>
    </row>
    <row r="395" spans="1:1" ht="12.75" customHeight="1" x14ac:dyDescent="0.2">
      <c r="A395" s="16"/>
    </row>
    <row r="396" spans="1:1" ht="12.75" customHeight="1" x14ac:dyDescent="0.2">
      <c r="A396" s="16"/>
    </row>
    <row r="397" spans="1:1" ht="12.75" customHeight="1" x14ac:dyDescent="0.2">
      <c r="A397" s="16"/>
    </row>
    <row r="398" spans="1:1" ht="12.75" customHeight="1" x14ac:dyDescent="0.2">
      <c r="A398" s="16"/>
    </row>
    <row r="399" spans="1:1" ht="12.75" customHeight="1" x14ac:dyDescent="0.2">
      <c r="A399" s="16"/>
    </row>
    <row r="400" spans="1:1" ht="12.75" customHeight="1" x14ac:dyDescent="0.2">
      <c r="A400" s="16"/>
    </row>
    <row r="401" spans="1:1" ht="12.75" customHeight="1" x14ac:dyDescent="0.2">
      <c r="A401" s="16"/>
    </row>
    <row r="402" spans="1:1" ht="12.75" customHeight="1" x14ac:dyDescent="0.2">
      <c r="A402" s="16"/>
    </row>
    <row r="403" spans="1:1" ht="12.75" customHeight="1" x14ac:dyDescent="0.2">
      <c r="A403" s="16"/>
    </row>
    <row r="404" spans="1:1" ht="12.75" customHeight="1" x14ac:dyDescent="0.2">
      <c r="A404" s="16"/>
    </row>
    <row r="405" spans="1:1" ht="12.75" customHeight="1" x14ac:dyDescent="0.2">
      <c r="A405" s="16"/>
    </row>
    <row r="406" spans="1:1" ht="12.75" customHeight="1" x14ac:dyDescent="0.2">
      <c r="A406" s="16"/>
    </row>
    <row r="407" spans="1:1" ht="12.75" customHeight="1" x14ac:dyDescent="0.2">
      <c r="A407" s="16"/>
    </row>
    <row r="408" spans="1:1" ht="12.75" customHeight="1" x14ac:dyDescent="0.2">
      <c r="A408" s="16"/>
    </row>
    <row r="409" spans="1:1" ht="12.75" customHeight="1" x14ac:dyDescent="0.2">
      <c r="A409" s="16"/>
    </row>
    <row r="410" spans="1:1" ht="12.75" customHeight="1" x14ac:dyDescent="0.2">
      <c r="A410" s="16"/>
    </row>
    <row r="411" spans="1:1" ht="12.75" customHeight="1" x14ac:dyDescent="0.2">
      <c r="A411" s="16"/>
    </row>
    <row r="412" spans="1:1" ht="12.75" customHeight="1" x14ac:dyDescent="0.2">
      <c r="A412" s="16"/>
    </row>
    <row r="413" spans="1:1" ht="12.75" customHeight="1" x14ac:dyDescent="0.2">
      <c r="A413" s="16"/>
    </row>
    <row r="414" spans="1:1" ht="12.75" customHeight="1" x14ac:dyDescent="0.2">
      <c r="A414" s="16"/>
    </row>
    <row r="415" spans="1:1" ht="12.75" customHeight="1" x14ac:dyDescent="0.2">
      <c r="A415" s="16"/>
    </row>
    <row r="416" spans="1:1" ht="12.75" customHeight="1" x14ac:dyDescent="0.2">
      <c r="A416" s="16"/>
    </row>
    <row r="417" spans="1:1" ht="12.75" customHeight="1" x14ac:dyDescent="0.2">
      <c r="A417" s="16"/>
    </row>
    <row r="418" spans="1:1" ht="12.75" customHeight="1" x14ac:dyDescent="0.2">
      <c r="A418" s="16"/>
    </row>
    <row r="419" spans="1:1" ht="12.75" customHeight="1" x14ac:dyDescent="0.2">
      <c r="A419" s="16"/>
    </row>
    <row r="420" spans="1:1" ht="12.75" customHeight="1" x14ac:dyDescent="0.2">
      <c r="A420" s="16"/>
    </row>
    <row r="421" spans="1:1" ht="12.75" customHeight="1" x14ac:dyDescent="0.2">
      <c r="A421" s="16"/>
    </row>
    <row r="422" spans="1:1" ht="12.75" customHeight="1" x14ac:dyDescent="0.2">
      <c r="A422" s="16"/>
    </row>
    <row r="423" spans="1:1" ht="12.75" customHeight="1" x14ac:dyDescent="0.2">
      <c r="A423" s="16"/>
    </row>
    <row r="424" spans="1:1" ht="12.75" customHeight="1" x14ac:dyDescent="0.2">
      <c r="A424" s="16"/>
    </row>
    <row r="425" spans="1:1" ht="12.75" customHeight="1" x14ac:dyDescent="0.2">
      <c r="A425" s="16"/>
    </row>
    <row r="426" spans="1:1" ht="12.75" customHeight="1" x14ac:dyDescent="0.2">
      <c r="A426" s="16"/>
    </row>
    <row r="427" spans="1:1" ht="12.75" customHeight="1" x14ac:dyDescent="0.2">
      <c r="A427" s="16"/>
    </row>
    <row r="428" spans="1:1" ht="12.75" customHeight="1" x14ac:dyDescent="0.2">
      <c r="A428" s="16"/>
    </row>
    <row r="429" spans="1:1" ht="12.75" customHeight="1" x14ac:dyDescent="0.2">
      <c r="A429" s="16"/>
    </row>
    <row r="430" spans="1:1" ht="12.75" customHeight="1" x14ac:dyDescent="0.2">
      <c r="A430" s="16"/>
    </row>
    <row r="431" spans="1:1" ht="12.75" customHeight="1" x14ac:dyDescent="0.2">
      <c r="A431" s="16"/>
    </row>
    <row r="432" spans="1:1" ht="12.75" customHeight="1" x14ac:dyDescent="0.2">
      <c r="A432" s="16"/>
    </row>
    <row r="433" spans="1:1" ht="12.75" customHeight="1" x14ac:dyDescent="0.2">
      <c r="A433" s="16"/>
    </row>
    <row r="434" spans="1:1" ht="12.75" customHeight="1" x14ac:dyDescent="0.2">
      <c r="A434" s="16"/>
    </row>
    <row r="435" spans="1:1" ht="12.75" customHeight="1" x14ac:dyDescent="0.2">
      <c r="A435" s="16"/>
    </row>
    <row r="436" spans="1:1" ht="12.75" customHeight="1" x14ac:dyDescent="0.2">
      <c r="A436" s="16"/>
    </row>
    <row r="437" spans="1:1" ht="12.75" customHeight="1" x14ac:dyDescent="0.2">
      <c r="A437" s="16"/>
    </row>
    <row r="438" spans="1:1" ht="12.75" customHeight="1" x14ac:dyDescent="0.2">
      <c r="A438" s="16"/>
    </row>
    <row r="439" spans="1:1" ht="12.75" customHeight="1" x14ac:dyDescent="0.2">
      <c r="A439" s="16"/>
    </row>
    <row r="440" spans="1:1" ht="12.75" customHeight="1" x14ac:dyDescent="0.2">
      <c r="A440" s="16"/>
    </row>
    <row r="441" spans="1:1" ht="12.75" customHeight="1" x14ac:dyDescent="0.2">
      <c r="A441" s="16"/>
    </row>
    <row r="442" spans="1:1" ht="12.75" customHeight="1" x14ac:dyDescent="0.2">
      <c r="A442" s="16"/>
    </row>
    <row r="443" spans="1:1" ht="12.75" customHeight="1" x14ac:dyDescent="0.2">
      <c r="A443" s="16"/>
    </row>
    <row r="444" spans="1:1" ht="12.75" customHeight="1" x14ac:dyDescent="0.2">
      <c r="A444" s="16"/>
    </row>
    <row r="445" spans="1:1" ht="12.75" customHeight="1" x14ac:dyDescent="0.2">
      <c r="A445" s="16"/>
    </row>
    <row r="446" spans="1:1" ht="12.75" customHeight="1" x14ac:dyDescent="0.2">
      <c r="A446" s="16"/>
    </row>
    <row r="447" spans="1:1" ht="12.75" customHeight="1" x14ac:dyDescent="0.2">
      <c r="A447" s="16"/>
    </row>
    <row r="448" spans="1:1" ht="12.75" customHeight="1" x14ac:dyDescent="0.2">
      <c r="A448" s="16"/>
    </row>
    <row r="449" spans="1:1" ht="12.75" customHeight="1" x14ac:dyDescent="0.2">
      <c r="A449" s="16"/>
    </row>
    <row r="450" spans="1:1" ht="12.75" customHeight="1" x14ac:dyDescent="0.2">
      <c r="A450" s="16"/>
    </row>
    <row r="451" spans="1:1" ht="12.75" customHeight="1" x14ac:dyDescent="0.2">
      <c r="A451" s="16"/>
    </row>
    <row r="452" spans="1:1" ht="12.75" customHeight="1" x14ac:dyDescent="0.2">
      <c r="A452" s="16"/>
    </row>
    <row r="453" spans="1:1" ht="12.75" customHeight="1" x14ac:dyDescent="0.2">
      <c r="A453" s="16"/>
    </row>
    <row r="454" spans="1:1" ht="12.75" customHeight="1" x14ac:dyDescent="0.2">
      <c r="A454" s="16"/>
    </row>
    <row r="455" spans="1:1" ht="12.75" customHeight="1" x14ac:dyDescent="0.2">
      <c r="A455" s="16"/>
    </row>
    <row r="456" spans="1:1" ht="12.75" customHeight="1" x14ac:dyDescent="0.2">
      <c r="A456" s="16"/>
    </row>
    <row r="457" spans="1:1" ht="12.75" customHeight="1" x14ac:dyDescent="0.2">
      <c r="A457" s="16"/>
    </row>
    <row r="458" spans="1:1" ht="12.75" customHeight="1" x14ac:dyDescent="0.2">
      <c r="A458" s="16"/>
    </row>
    <row r="459" spans="1:1" ht="12.75" customHeight="1" x14ac:dyDescent="0.2">
      <c r="A459" s="16"/>
    </row>
    <row r="460" spans="1:1" ht="12.75" customHeight="1" x14ac:dyDescent="0.2">
      <c r="A460" s="16"/>
    </row>
    <row r="461" spans="1:1" ht="12.75" customHeight="1" x14ac:dyDescent="0.2">
      <c r="A461" s="16"/>
    </row>
    <row r="462" spans="1:1" ht="12.75" customHeight="1" x14ac:dyDescent="0.2">
      <c r="A462" s="16"/>
    </row>
    <row r="463" spans="1:1" ht="12.75" customHeight="1" x14ac:dyDescent="0.2">
      <c r="A463" s="16"/>
    </row>
    <row r="464" spans="1:1" ht="12.75" customHeight="1" x14ac:dyDescent="0.2">
      <c r="A464" s="16"/>
    </row>
    <row r="465" spans="1:1" ht="12.75" customHeight="1" x14ac:dyDescent="0.2">
      <c r="A465" s="16"/>
    </row>
    <row r="466" spans="1:1" ht="12.75" customHeight="1" x14ac:dyDescent="0.2">
      <c r="A466" s="16"/>
    </row>
    <row r="467" spans="1:1" ht="12.75" customHeight="1" x14ac:dyDescent="0.2">
      <c r="A467" s="16"/>
    </row>
    <row r="468" spans="1:1" ht="12.75" customHeight="1" x14ac:dyDescent="0.2">
      <c r="A468" s="16"/>
    </row>
    <row r="469" spans="1:1" ht="12.75" customHeight="1" x14ac:dyDescent="0.2">
      <c r="A469" s="16"/>
    </row>
    <row r="470" spans="1:1" ht="12.75" customHeight="1" x14ac:dyDescent="0.2">
      <c r="A470" s="16"/>
    </row>
    <row r="471" spans="1:1" ht="12.75" customHeight="1" x14ac:dyDescent="0.2">
      <c r="A471" s="16"/>
    </row>
    <row r="472" spans="1:1" ht="12.75" customHeight="1" x14ac:dyDescent="0.2">
      <c r="A472" s="16"/>
    </row>
    <row r="473" spans="1:1" ht="12.75" customHeight="1" x14ac:dyDescent="0.2">
      <c r="A473" s="16"/>
    </row>
    <row r="474" spans="1:1" ht="12.75" customHeight="1" x14ac:dyDescent="0.2">
      <c r="A474" s="16"/>
    </row>
    <row r="475" spans="1:1" ht="12.75" customHeight="1" x14ac:dyDescent="0.2">
      <c r="A475" s="16"/>
    </row>
    <row r="476" spans="1:1" ht="12.75" customHeight="1" x14ac:dyDescent="0.2">
      <c r="A476" s="16"/>
    </row>
    <row r="477" spans="1:1" ht="12.75" customHeight="1" x14ac:dyDescent="0.2">
      <c r="A477" s="16"/>
    </row>
    <row r="478" spans="1:1" ht="12.75" customHeight="1" x14ac:dyDescent="0.2">
      <c r="A478" s="16"/>
    </row>
    <row r="479" spans="1:1" ht="12.75" customHeight="1" x14ac:dyDescent="0.2">
      <c r="A479" s="16"/>
    </row>
    <row r="480" spans="1:1" ht="12.75" customHeight="1" x14ac:dyDescent="0.2">
      <c r="A480" s="16"/>
    </row>
    <row r="481" spans="1:1" ht="12.75" customHeight="1" x14ac:dyDescent="0.2">
      <c r="A481" s="16"/>
    </row>
    <row r="482" spans="1:1" ht="12.75" customHeight="1" x14ac:dyDescent="0.2">
      <c r="A482" s="16"/>
    </row>
    <row r="483" spans="1:1" ht="12.75" customHeight="1" x14ac:dyDescent="0.2">
      <c r="A483" s="16"/>
    </row>
    <row r="484" spans="1:1" ht="12.75" customHeight="1" x14ac:dyDescent="0.2">
      <c r="A484" s="16"/>
    </row>
    <row r="485" spans="1:1" ht="12.75" customHeight="1" x14ac:dyDescent="0.2">
      <c r="A485" s="16"/>
    </row>
    <row r="486" spans="1:1" ht="12.75" customHeight="1" x14ac:dyDescent="0.2">
      <c r="A486" s="16"/>
    </row>
    <row r="487" spans="1:1" ht="12.75" customHeight="1" x14ac:dyDescent="0.2">
      <c r="A487" s="16"/>
    </row>
    <row r="488" spans="1:1" ht="12.75" customHeight="1" x14ac:dyDescent="0.2">
      <c r="A488" s="16"/>
    </row>
    <row r="489" spans="1:1" ht="12.75" customHeight="1" x14ac:dyDescent="0.2">
      <c r="A489" s="16"/>
    </row>
    <row r="490" spans="1:1" ht="12.75" customHeight="1" x14ac:dyDescent="0.2">
      <c r="A490" s="16"/>
    </row>
    <row r="491" spans="1:1" ht="12.75" customHeight="1" x14ac:dyDescent="0.2">
      <c r="A491" s="16"/>
    </row>
    <row r="492" spans="1:1" ht="12.75" customHeight="1" x14ac:dyDescent="0.2">
      <c r="A492" s="16"/>
    </row>
    <row r="493" spans="1:1" ht="12.75" customHeight="1" x14ac:dyDescent="0.2">
      <c r="A493" s="16"/>
    </row>
    <row r="494" spans="1:1" ht="12.75" customHeight="1" x14ac:dyDescent="0.2">
      <c r="A494" s="16"/>
    </row>
    <row r="495" spans="1:1" ht="12.75" customHeight="1" x14ac:dyDescent="0.2">
      <c r="A495" s="16"/>
    </row>
    <row r="496" spans="1:1" ht="12.75" customHeight="1" x14ac:dyDescent="0.2">
      <c r="A496" s="16"/>
    </row>
    <row r="497" spans="1:1" ht="12.75" customHeight="1" x14ac:dyDescent="0.2">
      <c r="A497" s="16"/>
    </row>
    <row r="498" spans="1:1" ht="12.75" customHeight="1" x14ac:dyDescent="0.2">
      <c r="A498" s="16"/>
    </row>
    <row r="499" spans="1:1" ht="12.75" customHeight="1" x14ac:dyDescent="0.2">
      <c r="A499" s="16"/>
    </row>
    <row r="500" spans="1:1" ht="12.75" customHeight="1" x14ac:dyDescent="0.2">
      <c r="A500" s="16"/>
    </row>
    <row r="501" spans="1:1" ht="12.75" customHeight="1" x14ac:dyDescent="0.2">
      <c r="A501" s="16"/>
    </row>
    <row r="502" spans="1:1" ht="12.75" customHeight="1" x14ac:dyDescent="0.2">
      <c r="A502" s="16"/>
    </row>
    <row r="503" spans="1:1" ht="12.75" customHeight="1" x14ac:dyDescent="0.2">
      <c r="A503" s="16"/>
    </row>
    <row r="504" spans="1:1" ht="12.75" customHeight="1" x14ac:dyDescent="0.2">
      <c r="A504" s="16"/>
    </row>
    <row r="505" spans="1:1" ht="12.75" customHeight="1" x14ac:dyDescent="0.2">
      <c r="A505" s="16"/>
    </row>
    <row r="506" spans="1:1" ht="12.75" customHeight="1" x14ac:dyDescent="0.2">
      <c r="A506" s="16"/>
    </row>
    <row r="507" spans="1:1" ht="12.75" customHeight="1" x14ac:dyDescent="0.2">
      <c r="A507" s="16"/>
    </row>
    <row r="508" spans="1:1" ht="12.75" customHeight="1" x14ac:dyDescent="0.2">
      <c r="A508" s="16"/>
    </row>
    <row r="509" spans="1:1" ht="12.75" customHeight="1" x14ac:dyDescent="0.2">
      <c r="A509" s="16"/>
    </row>
    <row r="510" spans="1:1" ht="12.75" customHeight="1" x14ac:dyDescent="0.2">
      <c r="A510" s="16"/>
    </row>
    <row r="511" spans="1:1" ht="12.75" customHeight="1" x14ac:dyDescent="0.2">
      <c r="A511" s="16"/>
    </row>
    <row r="512" spans="1:1" ht="12.75" customHeight="1" x14ac:dyDescent="0.2">
      <c r="A512" s="16"/>
    </row>
    <row r="513" spans="1:1" ht="12.75" customHeight="1" x14ac:dyDescent="0.2">
      <c r="A513" s="16"/>
    </row>
    <row r="514" spans="1:1" ht="12.75" customHeight="1" x14ac:dyDescent="0.2">
      <c r="A514" s="16"/>
    </row>
    <row r="515" spans="1:1" ht="12.75" customHeight="1" x14ac:dyDescent="0.2">
      <c r="A515" s="16"/>
    </row>
    <row r="516" spans="1:1" ht="12.75" customHeight="1" x14ac:dyDescent="0.2">
      <c r="A516" s="16"/>
    </row>
    <row r="517" spans="1:1" ht="12.75" customHeight="1" x14ac:dyDescent="0.2">
      <c r="A517" s="16"/>
    </row>
    <row r="518" spans="1:1" ht="12.75" customHeight="1" x14ac:dyDescent="0.2">
      <c r="A518" s="16"/>
    </row>
    <row r="519" spans="1:1" ht="12.75" customHeight="1" x14ac:dyDescent="0.2">
      <c r="A519" s="16"/>
    </row>
    <row r="520" spans="1:1" ht="12.75" customHeight="1" x14ac:dyDescent="0.2">
      <c r="A520" s="16"/>
    </row>
    <row r="521" spans="1:1" ht="12.75" customHeight="1" x14ac:dyDescent="0.2">
      <c r="A521" s="16"/>
    </row>
    <row r="522" spans="1:1" ht="12.75" customHeight="1" x14ac:dyDescent="0.2">
      <c r="A522" s="16"/>
    </row>
    <row r="523" spans="1:1" ht="12.75" customHeight="1" x14ac:dyDescent="0.2">
      <c r="A523" s="16"/>
    </row>
    <row r="524" spans="1:1" ht="12.75" customHeight="1" x14ac:dyDescent="0.2">
      <c r="A524" s="16"/>
    </row>
    <row r="525" spans="1:1" ht="12.75" customHeight="1" x14ac:dyDescent="0.2">
      <c r="A525" s="16"/>
    </row>
    <row r="526" spans="1:1" ht="12.75" customHeight="1" x14ac:dyDescent="0.2">
      <c r="A526" s="16"/>
    </row>
    <row r="527" spans="1:1" ht="12.75" customHeight="1" x14ac:dyDescent="0.2">
      <c r="A527" s="16"/>
    </row>
    <row r="528" spans="1:1" ht="12.75" customHeight="1" x14ac:dyDescent="0.2">
      <c r="A528" s="16"/>
    </row>
    <row r="529" spans="1:1" ht="12.75" customHeight="1" x14ac:dyDescent="0.2">
      <c r="A529" s="16"/>
    </row>
    <row r="530" spans="1:1" ht="12.75" customHeight="1" x14ac:dyDescent="0.2">
      <c r="A530" s="16"/>
    </row>
    <row r="531" spans="1:1" ht="12.75" customHeight="1" x14ac:dyDescent="0.2">
      <c r="A531" s="16"/>
    </row>
    <row r="532" spans="1:1" ht="12.75" customHeight="1" x14ac:dyDescent="0.2">
      <c r="A532" s="16"/>
    </row>
    <row r="533" spans="1:1" ht="12.75" customHeight="1" x14ac:dyDescent="0.2">
      <c r="A533" s="16"/>
    </row>
    <row r="534" spans="1:1" ht="12.75" customHeight="1" x14ac:dyDescent="0.2">
      <c r="A534" s="16"/>
    </row>
    <row r="535" spans="1:1" ht="12.75" customHeight="1" x14ac:dyDescent="0.2">
      <c r="A535" s="16"/>
    </row>
    <row r="536" spans="1:1" ht="12.75" customHeight="1" x14ac:dyDescent="0.2">
      <c r="A536" s="16"/>
    </row>
    <row r="537" spans="1:1" ht="12.75" customHeight="1" x14ac:dyDescent="0.2">
      <c r="A537" s="16"/>
    </row>
    <row r="538" spans="1:1" ht="12.75" customHeight="1" x14ac:dyDescent="0.2">
      <c r="A538" s="16"/>
    </row>
    <row r="539" spans="1:1" ht="12.75" customHeight="1" x14ac:dyDescent="0.2">
      <c r="A539" s="16"/>
    </row>
    <row r="540" spans="1:1" ht="12.75" customHeight="1" x14ac:dyDescent="0.2">
      <c r="A540" s="16"/>
    </row>
    <row r="541" spans="1:1" ht="12.75" customHeight="1" x14ac:dyDescent="0.2">
      <c r="A541" s="16"/>
    </row>
    <row r="542" spans="1:1" ht="12.75" customHeight="1" x14ac:dyDescent="0.2">
      <c r="A542" s="16"/>
    </row>
    <row r="543" spans="1:1" ht="12.75" customHeight="1" x14ac:dyDescent="0.2">
      <c r="A543" s="16"/>
    </row>
    <row r="544" spans="1:1" ht="12.75" customHeight="1" x14ac:dyDescent="0.2">
      <c r="A544" s="16"/>
    </row>
    <row r="545" spans="1:1" ht="12.75" customHeight="1" x14ac:dyDescent="0.2">
      <c r="A545" s="16"/>
    </row>
    <row r="546" spans="1:1" ht="12.75" customHeight="1" x14ac:dyDescent="0.2">
      <c r="A546" s="16"/>
    </row>
    <row r="547" spans="1:1" ht="12.75" customHeight="1" x14ac:dyDescent="0.2">
      <c r="A547" s="16"/>
    </row>
    <row r="548" spans="1:1" ht="12.75" customHeight="1" x14ac:dyDescent="0.2">
      <c r="A548" s="16"/>
    </row>
    <row r="549" spans="1:1" ht="12.75" customHeight="1" x14ac:dyDescent="0.2">
      <c r="A549" s="16"/>
    </row>
    <row r="550" spans="1:1" ht="12.75" customHeight="1" x14ac:dyDescent="0.2">
      <c r="A550" s="16"/>
    </row>
    <row r="551" spans="1:1" ht="12.75" customHeight="1" x14ac:dyDescent="0.2">
      <c r="A551" s="16"/>
    </row>
    <row r="552" spans="1:1" ht="12.75" customHeight="1" x14ac:dyDescent="0.2">
      <c r="A552" s="16"/>
    </row>
    <row r="553" spans="1:1" ht="12.75" customHeight="1" x14ac:dyDescent="0.2">
      <c r="A553" s="16"/>
    </row>
    <row r="554" spans="1:1" ht="12.75" customHeight="1" x14ac:dyDescent="0.2">
      <c r="A554" s="16"/>
    </row>
    <row r="555" spans="1:1" ht="12.75" customHeight="1" x14ac:dyDescent="0.2">
      <c r="A555" s="16"/>
    </row>
    <row r="556" spans="1:1" ht="12.75" customHeight="1" x14ac:dyDescent="0.2">
      <c r="A556" s="16"/>
    </row>
    <row r="557" spans="1:1" ht="12.75" customHeight="1" x14ac:dyDescent="0.2">
      <c r="A557" s="16"/>
    </row>
    <row r="558" spans="1:1" ht="12.75" customHeight="1" x14ac:dyDescent="0.2">
      <c r="A558" s="16"/>
    </row>
    <row r="559" spans="1:1" ht="12.75" customHeight="1" x14ac:dyDescent="0.2">
      <c r="A559" s="16"/>
    </row>
    <row r="560" spans="1:1" ht="12.75" customHeight="1" x14ac:dyDescent="0.2">
      <c r="A560" s="16"/>
    </row>
    <row r="561" spans="1:1" ht="12.75" customHeight="1" x14ac:dyDescent="0.2">
      <c r="A561" s="16"/>
    </row>
    <row r="562" spans="1:1" ht="12.75" customHeight="1" x14ac:dyDescent="0.2">
      <c r="A562" s="16"/>
    </row>
    <row r="563" spans="1:1" ht="12.75" customHeight="1" x14ac:dyDescent="0.2">
      <c r="A563" s="16"/>
    </row>
    <row r="564" spans="1:1" ht="12.75" customHeight="1" x14ac:dyDescent="0.2">
      <c r="A564" s="16"/>
    </row>
    <row r="565" spans="1:1" ht="12.75" customHeight="1" x14ac:dyDescent="0.2">
      <c r="A565" s="16"/>
    </row>
    <row r="566" spans="1:1" ht="12.75" customHeight="1" x14ac:dyDescent="0.2">
      <c r="A566" s="16"/>
    </row>
    <row r="567" spans="1:1" ht="12.75" customHeight="1" x14ac:dyDescent="0.2">
      <c r="A567" s="16"/>
    </row>
    <row r="568" spans="1:1" ht="12.75" customHeight="1" x14ac:dyDescent="0.2">
      <c r="A568" s="16"/>
    </row>
    <row r="569" spans="1:1" ht="12.75" customHeight="1" x14ac:dyDescent="0.2">
      <c r="A569" s="16"/>
    </row>
    <row r="570" spans="1:1" ht="12.75" customHeight="1" x14ac:dyDescent="0.2">
      <c r="A570" s="16"/>
    </row>
    <row r="571" spans="1:1" ht="12.75" customHeight="1" x14ac:dyDescent="0.2">
      <c r="A571" s="16"/>
    </row>
    <row r="572" spans="1:1" ht="12.75" customHeight="1" x14ac:dyDescent="0.2">
      <c r="A572" s="16"/>
    </row>
    <row r="573" spans="1:1" ht="12.75" customHeight="1" x14ac:dyDescent="0.2">
      <c r="A573" s="16"/>
    </row>
    <row r="574" spans="1:1" ht="12.75" customHeight="1" x14ac:dyDescent="0.2">
      <c r="A574" s="16"/>
    </row>
    <row r="575" spans="1:1" ht="12.75" customHeight="1" x14ac:dyDescent="0.2">
      <c r="A575" s="16"/>
    </row>
    <row r="576" spans="1:1" ht="12.75" customHeight="1" x14ac:dyDescent="0.2">
      <c r="A576" s="16"/>
    </row>
    <row r="577" spans="1:1" ht="12.75" customHeight="1" x14ac:dyDescent="0.2">
      <c r="A577" s="16"/>
    </row>
    <row r="578" spans="1:1" ht="12.75" customHeight="1" x14ac:dyDescent="0.2">
      <c r="A578" s="16"/>
    </row>
    <row r="579" spans="1:1" ht="12.75" customHeight="1" x14ac:dyDescent="0.2">
      <c r="A579" s="16"/>
    </row>
    <row r="580" spans="1:1" ht="12.75" customHeight="1" x14ac:dyDescent="0.2">
      <c r="A580" s="16"/>
    </row>
    <row r="581" spans="1:1" ht="12.75" customHeight="1" x14ac:dyDescent="0.2">
      <c r="A581" s="16"/>
    </row>
    <row r="582" spans="1:1" ht="12.75" customHeight="1" x14ac:dyDescent="0.2">
      <c r="A582" s="16"/>
    </row>
    <row r="583" spans="1:1" ht="12.75" customHeight="1" x14ac:dyDescent="0.2">
      <c r="A583" s="16"/>
    </row>
    <row r="584" spans="1:1" ht="12.75" customHeight="1" x14ac:dyDescent="0.2">
      <c r="A584" s="16"/>
    </row>
    <row r="585" spans="1:1" ht="12.75" customHeight="1" x14ac:dyDescent="0.2">
      <c r="A585" s="16"/>
    </row>
    <row r="586" spans="1:1" ht="12.75" customHeight="1" x14ac:dyDescent="0.2">
      <c r="A586" s="16"/>
    </row>
    <row r="587" spans="1:1" ht="12.75" customHeight="1" x14ac:dyDescent="0.2">
      <c r="A587" s="16"/>
    </row>
    <row r="588" spans="1:1" ht="12.75" customHeight="1" x14ac:dyDescent="0.2">
      <c r="A588" s="16"/>
    </row>
    <row r="589" spans="1:1" ht="12.75" customHeight="1" x14ac:dyDescent="0.2">
      <c r="A589" s="16"/>
    </row>
    <row r="590" spans="1:1" ht="12.75" customHeight="1" x14ac:dyDescent="0.2">
      <c r="A590" s="16"/>
    </row>
    <row r="591" spans="1:1" ht="12.75" customHeight="1" x14ac:dyDescent="0.2">
      <c r="A591" s="16"/>
    </row>
    <row r="592" spans="1:1" ht="12.75" customHeight="1" x14ac:dyDescent="0.2">
      <c r="A592" s="16"/>
    </row>
    <row r="593" spans="1:1" ht="12.75" customHeight="1" x14ac:dyDescent="0.2">
      <c r="A593" s="16"/>
    </row>
    <row r="594" spans="1:1" ht="12.75" customHeight="1" x14ac:dyDescent="0.2">
      <c r="A594" s="16"/>
    </row>
    <row r="595" spans="1:1" ht="12.75" customHeight="1" x14ac:dyDescent="0.2">
      <c r="A595" s="16"/>
    </row>
    <row r="596" spans="1:1" ht="12.75" customHeight="1" x14ac:dyDescent="0.2">
      <c r="A596" s="16"/>
    </row>
    <row r="597" spans="1:1" ht="12.75" customHeight="1" x14ac:dyDescent="0.2">
      <c r="A597" s="16"/>
    </row>
    <row r="598" spans="1:1" ht="12.75" customHeight="1" x14ac:dyDescent="0.2">
      <c r="A598" s="16"/>
    </row>
    <row r="599" spans="1:1" ht="12.75" customHeight="1" x14ac:dyDescent="0.2">
      <c r="A599" s="16"/>
    </row>
    <row r="600" spans="1:1" ht="12.75" customHeight="1" x14ac:dyDescent="0.2">
      <c r="A600" s="16"/>
    </row>
    <row r="601" spans="1:1" ht="12.75" customHeight="1" x14ac:dyDescent="0.2">
      <c r="A601" s="16"/>
    </row>
    <row r="602" spans="1:1" ht="12.75" customHeight="1" x14ac:dyDescent="0.2">
      <c r="A602" s="16"/>
    </row>
    <row r="603" spans="1:1" ht="12.75" customHeight="1" x14ac:dyDescent="0.2">
      <c r="A603" s="16"/>
    </row>
    <row r="604" spans="1:1" ht="12.75" customHeight="1" x14ac:dyDescent="0.2">
      <c r="A604" s="16"/>
    </row>
    <row r="605" spans="1:1" ht="12.75" customHeight="1" x14ac:dyDescent="0.2">
      <c r="A605" s="16"/>
    </row>
    <row r="606" spans="1:1" ht="12.75" customHeight="1" x14ac:dyDescent="0.2">
      <c r="A606" s="16"/>
    </row>
    <row r="607" spans="1:1" ht="12.75" customHeight="1" x14ac:dyDescent="0.2">
      <c r="A607" s="16"/>
    </row>
    <row r="608" spans="1:1" ht="12.75" customHeight="1" x14ac:dyDescent="0.2">
      <c r="A608" s="16"/>
    </row>
    <row r="609" spans="1:1" ht="12.75" customHeight="1" x14ac:dyDescent="0.2">
      <c r="A609" s="16"/>
    </row>
    <row r="610" spans="1:1" ht="12.75" customHeight="1" x14ac:dyDescent="0.2">
      <c r="A610" s="16"/>
    </row>
    <row r="611" spans="1:1" ht="12.75" customHeight="1" x14ac:dyDescent="0.2">
      <c r="A611" s="16"/>
    </row>
    <row r="612" spans="1:1" ht="12.75" customHeight="1" x14ac:dyDescent="0.2">
      <c r="A612" s="16"/>
    </row>
    <row r="613" spans="1:1" ht="12.75" customHeight="1" x14ac:dyDescent="0.2">
      <c r="A613" s="16"/>
    </row>
    <row r="614" spans="1:1" ht="12.75" customHeight="1" x14ac:dyDescent="0.2">
      <c r="A614" s="16"/>
    </row>
    <row r="615" spans="1:1" ht="12.75" customHeight="1" x14ac:dyDescent="0.2">
      <c r="A615" s="16"/>
    </row>
    <row r="616" spans="1:1" ht="12.75" customHeight="1" x14ac:dyDescent="0.2">
      <c r="A616" s="16"/>
    </row>
    <row r="617" spans="1:1" ht="12.75" customHeight="1" x14ac:dyDescent="0.2">
      <c r="A617" s="16"/>
    </row>
    <row r="618" spans="1:1" ht="12.75" customHeight="1" x14ac:dyDescent="0.2">
      <c r="A618" s="16"/>
    </row>
    <row r="619" spans="1:1" ht="12.75" customHeight="1" x14ac:dyDescent="0.2">
      <c r="A619" s="16"/>
    </row>
    <row r="620" spans="1:1" ht="12.75" customHeight="1" x14ac:dyDescent="0.2">
      <c r="A620" s="16"/>
    </row>
    <row r="621" spans="1:1" ht="12.75" customHeight="1" x14ac:dyDescent="0.2">
      <c r="A621" s="16"/>
    </row>
    <row r="622" spans="1:1" ht="12.75" customHeight="1" x14ac:dyDescent="0.2">
      <c r="A622" s="16"/>
    </row>
    <row r="623" spans="1:1" ht="12.75" customHeight="1" x14ac:dyDescent="0.2">
      <c r="A623" s="16"/>
    </row>
    <row r="624" spans="1:1" ht="12.75" customHeight="1" x14ac:dyDescent="0.2">
      <c r="A624" s="16"/>
    </row>
    <row r="625" spans="1:1" ht="12.75" customHeight="1" x14ac:dyDescent="0.2">
      <c r="A625" s="16"/>
    </row>
    <row r="626" spans="1:1" ht="12.75" customHeight="1" x14ac:dyDescent="0.2">
      <c r="A626" s="16"/>
    </row>
    <row r="627" spans="1:1" ht="12.75" customHeight="1" x14ac:dyDescent="0.2">
      <c r="A627" s="16"/>
    </row>
    <row r="628" spans="1:1" ht="12.75" customHeight="1" x14ac:dyDescent="0.2">
      <c r="A628" s="16"/>
    </row>
    <row r="629" spans="1:1" ht="12.75" customHeight="1" x14ac:dyDescent="0.2">
      <c r="A629" s="16"/>
    </row>
    <row r="630" spans="1:1" ht="12.75" customHeight="1" x14ac:dyDescent="0.2">
      <c r="A630" s="16"/>
    </row>
    <row r="631" spans="1:1" ht="12.75" customHeight="1" x14ac:dyDescent="0.2">
      <c r="A631" s="16"/>
    </row>
    <row r="632" spans="1:1" ht="12.75" customHeight="1" x14ac:dyDescent="0.2">
      <c r="A632" s="16"/>
    </row>
    <row r="633" spans="1:1" ht="12.75" customHeight="1" x14ac:dyDescent="0.2">
      <c r="A633" s="16"/>
    </row>
    <row r="634" spans="1:1" ht="12.75" customHeight="1" x14ac:dyDescent="0.2">
      <c r="A634" s="16"/>
    </row>
    <row r="635" spans="1:1" ht="12.75" customHeight="1" x14ac:dyDescent="0.2">
      <c r="A635" s="16"/>
    </row>
    <row r="636" spans="1:1" ht="12.75" customHeight="1" x14ac:dyDescent="0.2">
      <c r="A636" s="16"/>
    </row>
    <row r="637" spans="1:1" ht="12.75" customHeight="1" x14ac:dyDescent="0.2">
      <c r="A637" s="16"/>
    </row>
    <row r="638" spans="1:1" ht="12.75" customHeight="1" x14ac:dyDescent="0.2">
      <c r="A638" s="16"/>
    </row>
    <row r="639" spans="1:1" ht="12.75" customHeight="1" x14ac:dyDescent="0.2">
      <c r="A639" s="16"/>
    </row>
    <row r="640" spans="1:1" ht="12.75" customHeight="1" x14ac:dyDescent="0.2">
      <c r="A640" s="16"/>
    </row>
    <row r="641" spans="1:1" ht="12.75" customHeight="1" x14ac:dyDescent="0.2">
      <c r="A641" s="16"/>
    </row>
    <row r="642" spans="1:1" ht="12.75" customHeight="1" x14ac:dyDescent="0.2">
      <c r="A642" s="16"/>
    </row>
    <row r="643" spans="1:1" ht="12.75" customHeight="1" x14ac:dyDescent="0.2">
      <c r="A643" s="16"/>
    </row>
    <row r="644" spans="1:1" ht="12.75" customHeight="1" x14ac:dyDescent="0.2">
      <c r="A644" s="16"/>
    </row>
    <row r="645" spans="1:1" ht="12.75" customHeight="1" x14ac:dyDescent="0.2">
      <c r="A645" s="16"/>
    </row>
    <row r="646" spans="1:1" ht="12.75" customHeight="1" x14ac:dyDescent="0.2">
      <c r="A646" s="16"/>
    </row>
    <row r="647" spans="1:1" ht="12.75" customHeight="1" x14ac:dyDescent="0.2">
      <c r="A647" s="16"/>
    </row>
    <row r="648" spans="1:1" ht="12.75" customHeight="1" x14ac:dyDescent="0.2">
      <c r="A648" s="16"/>
    </row>
    <row r="649" spans="1:1" ht="12.75" customHeight="1" x14ac:dyDescent="0.2">
      <c r="A649" s="16"/>
    </row>
    <row r="650" spans="1:1" ht="12.75" customHeight="1" x14ac:dyDescent="0.2">
      <c r="A650" s="16"/>
    </row>
    <row r="651" spans="1:1" ht="12.75" customHeight="1" x14ac:dyDescent="0.2">
      <c r="A651" s="16"/>
    </row>
    <row r="652" spans="1:1" ht="12.75" customHeight="1" x14ac:dyDescent="0.2">
      <c r="A652" s="16"/>
    </row>
    <row r="653" spans="1:1" ht="12.75" customHeight="1" x14ac:dyDescent="0.2">
      <c r="A653" s="16"/>
    </row>
    <row r="654" spans="1:1" ht="12.75" customHeight="1" x14ac:dyDescent="0.2">
      <c r="A654" s="16"/>
    </row>
    <row r="655" spans="1:1" ht="12.75" customHeight="1" x14ac:dyDescent="0.2">
      <c r="A655" s="16"/>
    </row>
    <row r="656" spans="1:1" ht="12.75" customHeight="1" x14ac:dyDescent="0.2">
      <c r="A656" s="16"/>
    </row>
    <row r="657" spans="1:1" ht="12.75" customHeight="1" x14ac:dyDescent="0.2">
      <c r="A657" s="16"/>
    </row>
    <row r="658" spans="1:1" ht="12.75" customHeight="1" x14ac:dyDescent="0.2">
      <c r="A658" s="16"/>
    </row>
    <row r="659" spans="1:1" ht="12.75" customHeight="1" x14ac:dyDescent="0.2">
      <c r="A659" s="16"/>
    </row>
    <row r="660" spans="1:1" ht="12.75" customHeight="1" x14ac:dyDescent="0.2">
      <c r="A660" s="16"/>
    </row>
    <row r="661" spans="1:1" ht="12.75" customHeight="1" x14ac:dyDescent="0.2">
      <c r="A661" s="16"/>
    </row>
    <row r="662" spans="1:1" ht="12.75" customHeight="1" x14ac:dyDescent="0.2">
      <c r="A662" s="16"/>
    </row>
    <row r="663" spans="1:1" ht="12.75" customHeight="1" x14ac:dyDescent="0.2">
      <c r="A663" s="16"/>
    </row>
    <row r="664" spans="1:1" ht="12.75" customHeight="1" x14ac:dyDescent="0.2">
      <c r="A664" s="16"/>
    </row>
    <row r="665" spans="1:1" ht="12.75" customHeight="1" x14ac:dyDescent="0.2">
      <c r="A665" s="16"/>
    </row>
    <row r="666" spans="1:1" ht="12.75" customHeight="1" x14ac:dyDescent="0.2">
      <c r="A666" s="16"/>
    </row>
    <row r="667" spans="1:1" ht="12.75" customHeight="1" x14ac:dyDescent="0.2">
      <c r="A667" s="16"/>
    </row>
    <row r="668" spans="1:1" ht="12.75" customHeight="1" x14ac:dyDescent="0.2">
      <c r="A668" s="16"/>
    </row>
    <row r="669" spans="1:1" ht="12.75" customHeight="1" x14ac:dyDescent="0.2">
      <c r="A669" s="16"/>
    </row>
    <row r="670" spans="1:1" ht="12.75" customHeight="1" x14ac:dyDescent="0.2">
      <c r="A670" s="16"/>
    </row>
    <row r="671" spans="1:1" ht="12.75" customHeight="1" x14ac:dyDescent="0.2">
      <c r="A671" s="16"/>
    </row>
    <row r="672" spans="1:1" ht="12.75" customHeight="1" x14ac:dyDescent="0.2">
      <c r="A672" s="16"/>
    </row>
    <row r="673" spans="1:1" ht="12.75" customHeight="1" x14ac:dyDescent="0.2">
      <c r="A673" s="16"/>
    </row>
    <row r="674" spans="1:1" ht="12.75" customHeight="1" x14ac:dyDescent="0.2">
      <c r="A674" s="16"/>
    </row>
    <row r="675" spans="1:1" ht="12.75" customHeight="1" x14ac:dyDescent="0.2">
      <c r="A675" s="16"/>
    </row>
    <row r="676" spans="1:1" ht="12.75" customHeight="1" x14ac:dyDescent="0.2">
      <c r="A676" s="16"/>
    </row>
    <row r="677" spans="1:1" ht="12.75" customHeight="1" x14ac:dyDescent="0.2">
      <c r="A677" s="16"/>
    </row>
    <row r="678" spans="1:1" ht="12.75" customHeight="1" x14ac:dyDescent="0.2">
      <c r="A678" s="16"/>
    </row>
    <row r="679" spans="1:1" ht="12.75" customHeight="1" x14ac:dyDescent="0.2">
      <c r="A679" s="16"/>
    </row>
    <row r="680" spans="1:1" ht="12.75" customHeight="1" x14ac:dyDescent="0.2">
      <c r="A680" s="16"/>
    </row>
    <row r="681" spans="1:1" ht="12.75" customHeight="1" x14ac:dyDescent="0.2">
      <c r="A681" s="16"/>
    </row>
    <row r="682" spans="1:1" ht="12.75" customHeight="1" x14ac:dyDescent="0.2">
      <c r="A682" s="16"/>
    </row>
    <row r="683" spans="1:1" ht="12.75" customHeight="1" x14ac:dyDescent="0.2">
      <c r="A683" s="16"/>
    </row>
    <row r="684" spans="1:1" ht="12.75" customHeight="1" x14ac:dyDescent="0.2">
      <c r="A684" s="16"/>
    </row>
    <row r="685" spans="1:1" ht="12.75" customHeight="1" x14ac:dyDescent="0.2">
      <c r="A685" s="16"/>
    </row>
    <row r="686" spans="1:1" ht="12.75" customHeight="1" x14ac:dyDescent="0.2">
      <c r="A686" s="16"/>
    </row>
    <row r="687" spans="1:1" ht="12.75" customHeight="1" x14ac:dyDescent="0.2">
      <c r="A687" s="16"/>
    </row>
    <row r="688" spans="1:1" ht="12.75" customHeight="1" x14ac:dyDescent="0.2">
      <c r="A688" s="16"/>
    </row>
    <row r="689" spans="1:1" ht="12.75" customHeight="1" x14ac:dyDescent="0.2">
      <c r="A689" s="16"/>
    </row>
    <row r="690" spans="1:1" ht="12.75" customHeight="1" x14ac:dyDescent="0.2">
      <c r="A690" s="16"/>
    </row>
    <row r="691" spans="1:1" ht="12.75" customHeight="1" x14ac:dyDescent="0.2">
      <c r="A691" s="16"/>
    </row>
    <row r="692" spans="1:1" ht="12.75" customHeight="1" x14ac:dyDescent="0.2">
      <c r="A692" s="16"/>
    </row>
    <row r="693" spans="1:1" ht="12.75" customHeight="1" x14ac:dyDescent="0.2">
      <c r="A693" s="16"/>
    </row>
    <row r="694" spans="1:1" ht="12.75" customHeight="1" x14ac:dyDescent="0.2">
      <c r="A694" s="16"/>
    </row>
    <row r="695" spans="1:1" ht="12.75" customHeight="1" x14ac:dyDescent="0.2">
      <c r="A695" s="16"/>
    </row>
    <row r="696" spans="1:1" ht="12.75" customHeight="1" x14ac:dyDescent="0.2">
      <c r="A696" s="16"/>
    </row>
    <row r="697" spans="1:1" ht="12.75" customHeight="1" x14ac:dyDescent="0.2">
      <c r="A697" s="16"/>
    </row>
    <row r="698" spans="1:1" ht="12.75" customHeight="1" x14ac:dyDescent="0.2">
      <c r="A698" s="16"/>
    </row>
    <row r="699" spans="1:1" ht="12.75" customHeight="1" x14ac:dyDescent="0.2">
      <c r="A699" s="16"/>
    </row>
    <row r="700" spans="1:1" ht="12.75" customHeight="1" x14ac:dyDescent="0.2">
      <c r="A700" s="16"/>
    </row>
    <row r="701" spans="1:1" ht="12.75" customHeight="1" x14ac:dyDescent="0.2">
      <c r="A701" s="16"/>
    </row>
    <row r="702" spans="1:1" ht="12.75" customHeight="1" x14ac:dyDescent="0.2">
      <c r="A702" s="16"/>
    </row>
    <row r="703" spans="1:1" ht="12.75" customHeight="1" x14ac:dyDescent="0.2">
      <c r="A703" s="16"/>
    </row>
    <row r="704" spans="1:1" ht="12.75" customHeight="1" x14ac:dyDescent="0.2">
      <c r="A704" s="16"/>
    </row>
    <row r="705" spans="1:1" ht="12.75" customHeight="1" x14ac:dyDescent="0.2">
      <c r="A705" s="16"/>
    </row>
    <row r="706" spans="1:1" ht="12.75" customHeight="1" x14ac:dyDescent="0.2">
      <c r="A706" s="16"/>
    </row>
    <row r="707" spans="1:1" ht="12.75" customHeight="1" x14ac:dyDescent="0.2">
      <c r="A707" s="16"/>
    </row>
    <row r="708" spans="1:1" ht="12.75" customHeight="1" x14ac:dyDescent="0.2">
      <c r="A708" s="16"/>
    </row>
    <row r="709" spans="1:1" ht="12.75" customHeight="1" x14ac:dyDescent="0.2">
      <c r="A709" s="16"/>
    </row>
    <row r="710" spans="1:1" ht="12.75" customHeight="1" x14ac:dyDescent="0.2">
      <c r="A710" s="16"/>
    </row>
    <row r="711" spans="1:1" ht="12.75" customHeight="1" x14ac:dyDescent="0.2">
      <c r="A711" s="16"/>
    </row>
    <row r="712" spans="1:1" ht="12.75" customHeight="1" x14ac:dyDescent="0.2">
      <c r="A712" s="16"/>
    </row>
    <row r="713" spans="1:1" ht="12.75" customHeight="1" x14ac:dyDescent="0.2">
      <c r="A713" s="16"/>
    </row>
    <row r="714" spans="1:1" ht="12.75" customHeight="1" x14ac:dyDescent="0.2">
      <c r="A714" s="16"/>
    </row>
    <row r="715" spans="1:1" ht="12.75" customHeight="1" x14ac:dyDescent="0.2">
      <c r="A715" s="16"/>
    </row>
    <row r="716" spans="1:1" ht="12.75" customHeight="1" x14ac:dyDescent="0.2">
      <c r="A716" s="16"/>
    </row>
    <row r="717" spans="1:1" ht="12.75" customHeight="1" x14ac:dyDescent="0.2">
      <c r="A717" s="16"/>
    </row>
    <row r="718" spans="1:1" ht="12.75" customHeight="1" x14ac:dyDescent="0.2">
      <c r="A718" s="16"/>
    </row>
    <row r="719" spans="1:1" ht="12.75" customHeight="1" x14ac:dyDescent="0.2">
      <c r="A719" s="16"/>
    </row>
    <row r="720" spans="1:1" ht="12.75" customHeight="1" x14ac:dyDescent="0.2">
      <c r="A720" s="16"/>
    </row>
    <row r="721" spans="1:1" ht="12.75" customHeight="1" x14ac:dyDescent="0.2">
      <c r="A721" s="16"/>
    </row>
    <row r="722" spans="1:1" ht="12.75" customHeight="1" x14ac:dyDescent="0.2">
      <c r="A722" s="16"/>
    </row>
    <row r="723" spans="1:1" ht="12.75" customHeight="1" x14ac:dyDescent="0.2">
      <c r="A723" s="16"/>
    </row>
    <row r="724" spans="1:1" ht="12.75" customHeight="1" x14ac:dyDescent="0.2">
      <c r="A724" s="16"/>
    </row>
    <row r="725" spans="1:1" ht="12.75" customHeight="1" x14ac:dyDescent="0.2">
      <c r="A725" s="16"/>
    </row>
    <row r="726" spans="1:1" ht="12.75" customHeight="1" x14ac:dyDescent="0.2">
      <c r="A726" s="16"/>
    </row>
    <row r="727" spans="1:1" ht="12.75" customHeight="1" x14ac:dyDescent="0.2">
      <c r="A727" s="16"/>
    </row>
    <row r="728" spans="1:1" ht="12.75" customHeight="1" x14ac:dyDescent="0.2">
      <c r="A728" s="16"/>
    </row>
    <row r="729" spans="1:1" ht="12.75" customHeight="1" x14ac:dyDescent="0.2">
      <c r="A729" s="16"/>
    </row>
    <row r="730" spans="1:1" ht="12.75" customHeight="1" x14ac:dyDescent="0.2">
      <c r="A730" s="16"/>
    </row>
    <row r="731" spans="1:1" ht="12.75" customHeight="1" x14ac:dyDescent="0.2">
      <c r="A731" s="16"/>
    </row>
    <row r="732" spans="1:1" ht="12.75" customHeight="1" x14ac:dyDescent="0.2">
      <c r="A732" s="16"/>
    </row>
    <row r="733" spans="1:1" ht="12.75" customHeight="1" x14ac:dyDescent="0.2">
      <c r="A733" s="16"/>
    </row>
    <row r="734" spans="1:1" ht="12.75" customHeight="1" x14ac:dyDescent="0.2">
      <c r="A734" s="16"/>
    </row>
    <row r="735" spans="1:1" ht="12.75" customHeight="1" x14ac:dyDescent="0.2">
      <c r="A735" s="16"/>
    </row>
    <row r="736" spans="1:1" ht="12.75" customHeight="1" x14ac:dyDescent="0.2">
      <c r="A736" s="16"/>
    </row>
    <row r="737" spans="1:1" ht="12.75" customHeight="1" x14ac:dyDescent="0.2">
      <c r="A737" s="16"/>
    </row>
    <row r="738" spans="1:1" ht="12.75" customHeight="1" x14ac:dyDescent="0.2">
      <c r="A738" s="16"/>
    </row>
    <row r="739" spans="1:1" ht="12.75" customHeight="1" x14ac:dyDescent="0.2">
      <c r="A739" s="16"/>
    </row>
    <row r="740" spans="1:1" ht="12.75" customHeight="1" x14ac:dyDescent="0.2">
      <c r="A740" s="16"/>
    </row>
    <row r="741" spans="1:1" ht="12.75" customHeight="1" x14ac:dyDescent="0.2">
      <c r="A741" s="16"/>
    </row>
    <row r="742" spans="1:1" ht="12.75" customHeight="1" x14ac:dyDescent="0.2">
      <c r="A742" s="16"/>
    </row>
    <row r="743" spans="1:1" ht="12.75" customHeight="1" x14ac:dyDescent="0.2">
      <c r="A743" s="16"/>
    </row>
    <row r="744" spans="1:1" ht="12.75" customHeight="1" x14ac:dyDescent="0.2">
      <c r="A744" s="16"/>
    </row>
    <row r="745" spans="1:1" ht="12.75" customHeight="1" x14ac:dyDescent="0.2">
      <c r="A745" s="16"/>
    </row>
    <row r="746" spans="1:1" ht="12.75" customHeight="1" x14ac:dyDescent="0.2">
      <c r="A746" s="16"/>
    </row>
    <row r="747" spans="1:1" ht="12.75" customHeight="1" x14ac:dyDescent="0.2">
      <c r="A747" s="16"/>
    </row>
    <row r="748" spans="1:1" ht="12.75" customHeight="1" x14ac:dyDescent="0.2">
      <c r="A748" s="16"/>
    </row>
    <row r="749" spans="1:1" ht="12.75" customHeight="1" x14ac:dyDescent="0.2">
      <c r="A749" s="16"/>
    </row>
    <row r="750" spans="1:1" ht="12.75" customHeight="1" x14ac:dyDescent="0.2">
      <c r="A750" s="16"/>
    </row>
    <row r="751" spans="1:1" ht="12.75" customHeight="1" x14ac:dyDescent="0.2">
      <c r="A751" s="16"/>
    </row>
    <row r="752" spans="1:1" ht="12.75" customHeight="1" x14ac:dyDescent="0.2">
      <c r="A752" s="16"/>
    </row>
    <row r="753" spans="1:1" ht="12.75" customHeight="1" x14ac:dyDescent="0.2">
      <c r="A753" s="16"/>
    </row>
    <row r="754" spans="1:1" ht="12.75" customHeight="1" x14ac:dyDescent="0.2">
      <c r="A754" s="16"/>
    </row>
    <row r="755" spans="1:1" ht="12.75" customHeight="1" x14ac:dyDescent="0.2">
      <c r="A755" s="16"/>
    </row>
    <row r="756" spans="1:1" ht="12.75" customHeight="1" x14ac:dyDescent="0.2">
      <c r="A756" s="16"/>
    </row>
    <row r="757" spans="1:1" ht="12.75" customHeight="1" x14ac:dyDescent="0.2">
      <c r="A757" s="16"/>
    </row>
    <row r="758" spans="1:1" ht="12.75" customHeight="1" x14ac:dyDescent="0.2">
      <c r="A758" s="16"/>
    </row>
    <row r="759" spans="1:1" ht="12.75" customHeight="1" x14ac:dyDescent="0.2">
      <c r="A759" s="16"/>
    </row>
    <row r="760" spans="1:1" ht="12.75" customHeight="1" x14ac:dyDescent="0.2">
      <c r="A760" s="16"/>
    </row>
    <row r="761" spans="1:1" ht="12.75" customHeight="1" x14ac:dyDescent="0.2">
      <c r="A761" s="16"/>
    </row>
    <row r="762" spans="1:1" ht="12.75" customHeight="1" x14ac:dyDescent="0.2">
      <c r="A762" s="16"/>
    </row>
    <row r="763" spans="1:1" ht="12.75" customHeight="1" x14ac:dyDescent="0.2">
      <c r="A763" s="16"/>
    </row>
    <row r="764" spans="1:1" ht="12.75" customHeight="1" x14ac:dyDescent="0.2">
      <c r="A764" s="16"/>
    </row>
    <row r="765" spans="1:1" ht="12.75" customHeight="1" x14ac:dyDescent="0.2">
      <c r="A765" s="16"/>
    </row>
    <row r="766" spans="1:1" ht="12.75" customHeight="1" x14ac:dyDescent="0.2">
      <c r="A766" s="16"/>
    </row>
    <row r="767" spans="1:1" ht="12.75" customHeight="1" x14ac:dyDescent="0.2">
      <c r="A767" s="16"/>
    </row>
    <row r="768" spans="1:1" ht="12.75" customHeight="1" x14ac:dyDescent="0.2">
      <c r="A768" s="16"/>
    </row>
    <row r="769" spans="1:1" ht="12.75" customHeight="1" x14ac:dyDescent="0.2">
      <c r="A769" s="16"/>
    </row>
    <row r="770" spans="1:1" ht="12.75" customHeight="1" x14ac:dyDescent="0.2">
      <c r="A770" s="16"/>
    </row>
    <row r="771" spans="1:1" ht="12.75" customHeight="1" x14ac:dyDescent="0.2">
      <c r="A771" s="16"/>
    </row>
    <row r="772" spans="1:1" ht="12.75" customHeight="1" x14ac:dyDescent="0.2">
      <c r="A772" s="16"/>
    </row>
    <row r="773" spans="1:1" ht="12.75" customHeight="1" x14ac:dyDescent="0.2">
      <c r="A773" s="16"/>
    </row>
    <row r="774" spans="1:1" ht="12.75" customHeight="1" x14ac:dyDescent="0.2">
      <c r="A774" s="16"/>
    </row>
    <row r="775" spans="1:1" ht="12.75" customHeight="1" x14ac:dyDescent="0.2">
      <c r="A775" s="16"/>
    </row>
    <row r="776" spans="1:1" ht="12.75" customHeight="1" x14ac:dyDescent="0.2">
      <c r="A776" s="16"/>
    </row>
    <row r="777" spans="1:1" ht="12.75" customHeight="1" x14ac:dyDescent="0.2">
      <c r="A777" s="16"/>
    </row>
    <row r="778" spans="1:1" ht="12.75" customHeight="1" x14ac:dyDescent="0.2">
      <c r="A778" s="16"/>
    </row>
    <row r="779" spans="1:1" ht="12.75" customHeight="1" x14ac:dyDescent="0.2">
      <c r="A779" s="16"/>
    </row>
    <row r="780" spans="1:1" ht="12.75" customHeight="1" x14ac:dyDescent="0.2">
      <c r="A780" s="16"/>
    </row>
    <row r="781" spans="1:1" ht="12.75" customHeight="1" x14ac:dyDescent="0.2">
      <c r="A781" s="16"/>
    </row>
    <row r="782" spans="1:1" ht="12.75" customHeight="1" x14ac:dyDescent="0.2">
      <c r="A782" s="16"/>
    </row>
    <row r="783" spans="1:1" ht="12.75" customHeight="1" x14ac:dyDescent="0.2">
      <c r="A783" s="16"/>
    </row>
    <row r="784" spans="1:1" ht="12.75" customHeight="1" x14ac:dyDescent="0.2">
      <c r="A784" s="16"/>
    </row>
    <row r="785" spans="1:1" ht="12.75" customHeight="1" x14ac:dyDescent="0.2">
      <c r="A785" s="16"/>
    </row>
    <row r="786" spans="1:1" ht="12.75" customHeight="1" x14ac:dyDescent="0.2">
      <c r="A786" s="16"/>
    </row>
    <row r="787" spans="1:1" ht="12.75" customHeight="1" x14ac:dyDescent="0.2">
      <c r="A787" s="16"/>
    </row>
    <row r="788" spans="1:1" ht="12.75" customHeight="1" x14ac:dyDescent="0.2">
      <c r="A788" s="16"/>
    </row>
    <row r="789" spans="1:1" ht="12.75" customHeight="1" x14ac:dyDescent="0.2">
      <c r="A789" s="16"/>
    </row>
    <row r="790" spans="1:1" ht="12.75" customHeight="1" x14ac:dyDescent="0.2">
      <c r="A790" s="16"/>
    </row>
    <row r="791" spans="1:1" ht="12.75" customHeight="1" x14ac:dyDescent="0.2">
      <c r="A791" s="16"/>
    </row>
    <row r="792" spans="1:1" ht="12.75" customHeight="1" x14ac:dyDescent="0.2">
      <c r="A792" s="16"/>
    </row>
    <row r="793" spans="1:1" ht="12.75" customHeight="1" x14ac:dyDescent="0.2">
      <c r="A793" s="16"/>
    </row>
    <row r="794" spans="1:1" ht="12.75" customHeight="1" x14ac:dyDescent="0.2">
      <c r="A794" s="16"/>
    </row>
    <row r="795" spans="1:1" ht="12.75" customHeight="1" x14ac:dyDescent="0.2">
      <c r="A795" s="16"/>
    </row>
    <row r="796" spans="1:1" ht="12.75" customHeight="1" x14ac:dyDescent="0.2">
      <c r="A796" s="16"/>
    </row>
    <row r="797" spans="1:1" ht="12.75" customHeight="1" x14ac:dyDescent="0.2">
      <c r="A797" s="16"/>
    </row>
    <row r="798" spans="1:1" ht="12.75" customHeight="1" x14ac:dyDescent="0.2">
      <c r="A798" s="16"/>
    </row>
    <row r="799" spans="1:1" ht="12.75" customHeight="1" x14ac:dyDescent="0.2">
      <c r="A799" s="16"/>
    </row>
    <row r="800" spans="1:1" ht="12.75" customHeight="1" x14ac:dyDescent="0.2">
      <c r="A800" s="16"/>
    </row>
    <row r="801" spans="1:1" ht="12.75" customHeight="1" x14ac:dyDescent="0.2">
      <c r="A801" s="16"/>
    </row>
    <row r="802" spans="1:1" ht="12.75" customHeight="1" x14ac:dyDescent="0.2">
      <c r="A802" s="16"/>
    </row>
    <row r="803" spans="1:1" ht="12.75" customHeight="1" x14ac:dyDescent="0.2">
      <c r="A803" s="16"/>
    </row>
    <row r="804" spans="1:1" ht="12.75" customHeight="1" x14ac:dyDescent="0.2">
      <c r="A804" s="16"/>
    </row>
    <row r="805" spans="1:1" ht="12.75" customHeight="1" x14ac:dyDescent="0.2">
      <c r="A805" s="16"/>
    </row>
    <row r="806" spans="1:1" ht="12.75" customHeight="1" x14ac:dyDescent="0.2">
      <c r="A806" s="16"/>
    </row>
    <row r="807" spans="1:1" ht="12.75" customHeight="1" x14ac:dyDescent="0.2">
      <c r="A807" s="16"/>
    </row>
    <row r="808" spans="1:1" ht="12.75" customHeight="1" x14ac:dyDescent="0.2">
      <c r="A808" s="16"/>
    </row>
    <row r="809" spans="1:1" ht="12.75" customHeight="1" x14ac:dyDescent="0.2">
      <c r="A809" s="16"/>
    </row>
    <row r="810" spans="1:1" ht="12.75" customHeight="1" x14ac:dyDescent="0.2">
      <c r="A810" s="16"/>
    </row>
    <row r="811" spans="1:1" ht="12.75" customHeight="1" x14ac:dyDescent="0.2">
      <c r="A811" s="16"/>
    </row>
    <row r="812" spans="1:1" ht="12.75" customHeight="1" x14ac:dyDescent="0.2">
      <c r="A812" s="16"/>
    </row>
    <row r="813" spans="1:1" ht="12.75" customHeight="1" x14ac:dyDescent="0.2">
      <c r="A813" s="16"/>
    </row>
    <row r="814" spans="1:1" ht="12.75" customHeight="1" x14ac:dyDescent="0.2">
      <c r="A814" s="16"/>
    </row>
    <row r="815" spans="1:1" ht="12.75" customHeight="1" x14ac:dyDescent="0.2">
      <c r="A815" s="16"/>
    </row>
    <row r="816" spans="1:1" ht="12.75" customHeight="1" x14ac:dyDescent="0.2">
      <c r="A816" s="16"/>
    </row>
    <row r="817" spans="1:1" ht="12.75" customHeight="1" x14ac:dyDescent="0.2">
      <c r="A817" s="16"/>
    </row>
    <row r="818" spans="1:1" ht="12.75" customHeight="1" x14ac:dyDescent="0.2">
      <c r="A818" s="16"/>
    </row>
    <row r="819" spans="1:1" ht="12.75" customHeight="1" x14ac:dyDescent="0.2">
      <c r="A819" s="16"/>
    </row>
    <row r="820" spans="1:1" ht="12.75" customHeight="1" x14ac:dyDescent="0.2">
      <c r="A820" s="16"/>
    </row>
    <row r="821" spans="1:1" ht="12.75" customHeight="1" x14ac:dyDescent="0.2">
      <c r="A821" s="16"/>
    </row>
    <row r="822" spans="1:1" ht="12.75" customHeight="1" x14ac:dyDescent="0.2">
      <c r="A822" s="16"/>
    </row>
    <row r="823" spans="1:1" ht="12.75" customHeight="1" x14ac:dyDescent="0.2">
      <c r="A823" s="16"/>
    </row>
    <row r="824" spans="1:1" ht="12.75" customHeight="1" x14ac:dyDescent="0.2">
      <c r="A824" s="16"/>
    </row>
    <row r="825" spans="1:1" ht="12.75" customHeight="1" x14ac:dyDescent="0.2">
      <c r="A825" s="16"/>
    </row>
    <row r="826" spans="1:1" ht="12.75" customHeight="1" x14ac:dyDescent="0.2">
      <c r="A826" s="16"/>
    </row>
    <row r="827" spans="1:1" ht="12.75" customHeight="1" x14ac:dyDescent="0.2">
      <c r="A827" s="16"/>
    </row>
    <row r="828" spans="1:1" ht="12.75" customHeight="1" x14ac:dyDescent="0.2">
      <c r="A828" s="16"/>
    </row>
    <row r="829" spans="1:1" ht="12.75" customHeight="1" x14ac:dyDescent="0.2">
      <c r="A829" s="16"/>
    </row>
    <row r="830" spans="1:1" ht="12.75" customHeight="1" x14ac:dyDescent="0.2">
      <c r="A830" s="16"/>
    </row>
    <row r="831" spans="1:1" ht="12.75" customHeight="1" x14ac:dyDescent="0.2">
      <c r="A831" s="16"/>
    </row>
    <row r="832" spans="1:1" ht="12.75" customHeight="1" x14ac:dyDescent="0.2">
      <c r="A832" s="16"/>
    </row>
    <row r="833" spans="1:1" ht="12.75" customHeight="1" x14ac:dyDescent="0.2">
      <c r="A833" s="16"/>
    </row>
    <row r="834" spans="1:1" ht="12.75" customHeight="1" x14ac:dyDescent="0.2">
      <c r="A834" s="16"/>
    </row>
    <row r="835" spans="1:1" ht="12.75" customHeight="1" x14ac:dyDescent="0.2">
      <c r="A835" s="16"/>
    </row>
    <row r="836" spans="1:1" ht="12.75" customHeight="1" x14ac:dyDescent="0.2">
      <c r="A836" s="16"/>
    </row>
    <row r="837" spans="1:1" ht="12.75" customHeight="1" x14ac:dyDescent="0.2">
      <c r="A837" s="16"/>
    </row>
    <row r="838" spans="1:1" ht="12.75" customHeight="1" x14ac:dyDescent="0.2">
      <c r="A838" s="16"/>
    </row>
    <row r="839" spans="1:1" ht="12.75" customHeight="1" x14ac:dyDescent="0.2">
      <c r="A839" s="16"/>
    </row>
    <row r="840" spans="1:1" ht="12.75" customHeight="1" x14ac:dyDescent="0.2">
      <c r="A840" s="16"/>
    </row>
    <row r="841" spans="1:1" ht="12.75" customHeight="1" x14ac:dyDescent="0.2">
      <c r="A841" s="16"/>
    </row>
    <row r="842" spans="1:1" ht="12.75" customHeight="1" x14ac:dyDescent="0.2">
      <c r="A842" s="16"/>
    </row>
    <row r="843" spans="1:1" ht="12.75" customHeight="1" x14ac:dyDescent="0.2">
      <c r="A843" s="16"/>
    </row>
    <row r="844" spans="1:1" ht="12.75" customHeight="1" x14ac:dyDescent="0.2">
      <c r="A844" s="16"/>
    </row>
    <row r="845" spans="1:1" ht="12.75" customHeight="1" x14ac:dyDescent="0.2">
      <c r="A845" s="16"/>
    </row>
    <row r="846" spans="1:1" ht="12.75" customHeight="1" x14ac:dyDescent="0.2">
      <c r="A846" s="16"/>
    </row>
    <row r="847" spans="1:1" ht="12.75" customHeight="1" x14ac:dyDescent="0.2">
      <c r="A847" s="16"/>
    </row>
    <row r="848" spans="1:1" ht="12.75" customHeight="1" x14ac:dyDescent="0.2">
      <c r="A848" s="16"/>
    </row>
    <row r="849" spans="1:1" ht="12.75" customHeight="1" x14ac:dyDescent="0.2">
      <c r="A849" s="16"/>
    </row>
    <row r="850" spans="1:1" ht="12.75" customHeight="1" x14ac:dyDescent="0.2">
      <c r="A850" s="16"/>
    </row>
    <row r="851" spans="1:1" ht="12.75" customHeight="1" x14ac:dyDescent="0.2">
      <c r="A851" s="16"/>
    </row>
    <row r="852" spans="1:1" ht="12.75" customHeight="1" x14ac:dyDescent="0.2">
      <c r="A852" s="16"/>
    </row>
    <row r="853" spans="1:1" ht="12.75" customHeight="1" x14ac:dyDescent="0.2">
      <c r="A853" s="16"/>
    </row>
    <row r="854" spans="1:1" ht="12.75" customHeight="1" x14ac:dyDescent="0.2">
      <c r="A854" s="16"/>
    </row>
    <row r="855" spans="1:1" ht="12.75" customHeight="1" x14ac:dyDescent="0.2">
      <c r="A855" s="16"/>
    </row>
    <row r="856" spans="1:1" ht="12.75" customHeight="1" x14ac:dyDescent="0.2">
      <c r="A856" s="16"/>
    </row>
    <row r="857" spans="1:1" ht="12.75" customHeight="1" x14ac:dyDescent="0.2">
      <c r="A857" s="16"/>
    </row>
    <row r="858" spans="1:1" ht="12.75" customHeight="1" x14ac:dyDescent="0.2">
      <c r="A858" s="16"/>
    </row>
    <row r="859" spans="1:1" ht="12.75" customHeight="1" x14ac:dyDescent="0.2">
      <c r="A859" s="16"/>
    </row>
    <row r="860" spans="1:1" ht="12.75" customHeight="1" x14ac:dyDescent="0.2">
      <c r="A860" s="16"/>
    </row>
    <row r="861" spans="1:1" ht="12.75" customHeight="1" x14ac:dyDescent="0.2">
      <c r="A861" s="16"/>
    </row>
    <row r="862" spans="1:1" ht="12.75" customHeight="1" x14ac:dyDescent="0.2">
      <c r="A862" s="16"/>
    </row>
    <row r="863" spans="1:1" ht="12.75" customHeight="1" x14ac:dyDescent="0.2">
      <c r="A863" s="16"/>
    </row>
    <row r="864" spans="1:1" ht="12.75" customHeight="1" x14ac:dyDescent="0.2">
      <c r="A864" s="16"/>
    </row>
    <row r="865" spans="1:1" ht="12.75" customHeight="1" x14ac:dyDescent="0.2">
      <c r="A865" s="16"/>
    </row>
    <row r="866" spans="1:1" ht="12.75" customHeight="1" x14ac:dyDescent="0.2">
      <c r="A866" s="16"/>
    </row>
    <row r="867" spans="1:1" ht="12.75" customHeight="1" x14ac:dyDescent="0.2">
      <c r="A867" s="16"/>
    </row>
    <row r="868" spans="1:1" ht="12.75" customHeight="1" x14ac:dyDescent="0.2">
      <c r="A868" s="16"/>
    </row>
    <row r="869" spans="1:1" ht="12.75" customHeight="1" x14ac:dyDescent="0.2">
      <c r="A869" s="16"/>
    </row>
    <row r="870" spans="1:1" ht="12.75" customHeight="1" x14ac:dyDescent="0.2">
      <c r="A870" s="16"/>
    </row>
    <row r="871" spans="1:1" ht="12.75" customHeight="1" x14ac:dyDescent="0.2">
      <c r="A871" s="16"/>
    </row>
    <row r="872" spans="1:1" ht="12.75" customHeight="1" x14ac:dyDescent="0.2">
      <c r="A872" s="16"/>
    </row>
    <row r="873" spans="1:1" ht="12.75" customHeight="1" x14ac:dyDescent="0.2">
      <c r="A873" s="16"/>
    </row>
    <row r="874" spans="1:1" ht="12.75" customHeight="1" x14ac:dyDescent="0.2">
      <c r="A874" s="16"/>
    </row>
    <row r="875" spans="1:1" ht="12.75" customHeight="1" x14ac:dyDescent="0.2">
      <c r="A875" s="16"/>
    </row>
    <row r="876" spans="1:1" ht="12.75" customHeight="1" x14ac:dyDescent="0.2">
      <c r="A876" s="16"/>
    </row>
    <row r="877" spans="1:1" ht="12.75" customHeight="1" x14ac:dyDescent="0.2">
      <c r="A877" s="16"/>
    </row>
    <row r="878" spans="1:1" ht="12.75" customHeight="1" x14ac:dyDescent="0.2">
      <c r="A878" s="16"/>
    </row>
    <row r="879" spans="1:1" ht="12.75" customHeight="1" x14ac:dyDescent="0.2">
      <c r="A879" s="16"/>
    </row>
    <row r="880" spans="1:1" ht="12.75" customHeight="1" x14ac:dyDescent="0.2">
      <c r="A880" s="16"/>
    </row>
    <row r="881" spans="1:1" ht="12.75" customHeight="1" x14ac:dyDescent="0.2">
      <c r="A881" s="16"/>
    </row>
    <row r="882" spans="1:1" ht="12.75" customHeight="1" x14ac:dyDescent="0.2">
      <c r="A882" s="16"/>
    </row>
    <row r="883" spans="1:1" ht="12.75" customHeight="1" x14ac:dyDescent="0.2">
      <c r="A883" s="16"/>
    </row>
    <row r="884" spans="1:1" ht="12.75" customHeight="1" x14ac:dyDescent="0.2">
      <c r="A884" s="16"/>
    </row>
    <row r="885" spans="1:1" ht="12.75" customHeight="1" x14ac:dyDescent="0.2">
      <c r="A885" s="16"/>
    </row>
    <row r="886" spans="1:1" ht="12.75" customHeight="1" x14ac:dyDescent="0.2">
      <c r="A886" s="16"/>
    </row>
    <row r="887" spans="1:1" ht="12.75" customHeight="1" x14ac:dyDescent="0.2">
      <c r="A887" s="16"/>
    </row>
    <row r="888" spans="1:1" ht="12.75" customHeight="1" x14ac:dyDescent="0.2">
      <c r="A888" s="16"/>
    </row>
    <row r="889" spans="1:1" ht="12.75" customHeight="1" x14ac:dyDescent="0.2">
      <c r="A889" s="16"/>
    </row>
    <row r="890" spans="1:1" ht="12.75" customHeight="1" x14ac:dyDescent="0.2">
      <c r="A890" s="16"/>
    </row>
    <row r="891" spans="1:1" ht="12.75" customHeight="1" x14ac:dyDescent="0.2">
      <c r="A891" s="16"/>
    </row>
    <row r="892" spans="1:1" ht="12.75" customHeight="1" x14ac:dyDescent="0.2">
      <c r="A892" s="16"/>
    </row>
    <row r="893" spans="1:1" ht="12.75" customHeight="1" x14ac:dyDescent="0.2">
      <c r="A893" s="16"/>
    </row>
    <row r="894" spans="1:1" ht="12.75" customHeight="1" x14ac:dyDescent="0.2">
      <c r="A894" s="16"/>
    </row>
    <row r="895" spans="1:1" ht="12.75" customHeight="1" x14ac:dyDescent="0.2">
      <c r="A895" s="16"/>
    </row>
    <row r="896" spans="1:1" ht="12.75" customHeight="1" x14ac:dyDescent="0.2">
      <c r="A896" s="16"/>
    </row>
    <row r="897" spans="1:1" ht="12.75" customHeight="1" x14ac:dyDescent="0.2">
      <c r="A897" s="16"/>
    </row>
    <row r="898" spans="1:1" ht="12.75" customHeight="1" x14ac:dyDescent="0.2">
      <c r="A898" s="16"/>
    </row>
    <row r="899" spans="1:1" ht="12.75" customHeight="1" x14ac:dyDescent="0.2">
      <c r="A899" s="16"/>
    </row>
    <row r="900" spans="1:1" ht="12.75" customHeight="1" x14ac:dyDescent="0.2">
      <c r="A900" s="16"/>
    </row>
    <row r="901" spans="1:1" ht="12.75" customHeight="1" x14ac:dyDescent="0.2">
      <c r="A901" s="16"/>
    </row>
    <row r="902" spans="1:1" ht="12.75" customHeight="1" x14ac:dyDescent="0.2">
      <c r="A902" s="16"/>
    </row>
    <row r="903" spans="1:1" ht="12.75" customHeight="1" x14ac:dyDescent="0.2">
      <c r="A903" s="16"/>
    </row>
    <row r="904" spans="1:1" ht="12.75" customHeight="1" x14ac:dyDescent="0.2">
      <c r="A904" s="16"/>
    </row>
    <row r="905" spans="1:1" ht="12.75" customHeight="1" x14ac:dyDescent="0.2">
      <c r="A905" s="16"/>
    </row>
    <row r="906" spans="1:1" ht="12.75" customHeight="1" x14ac:dyDescent="0.2">
      <c r="A906" s="16"/>
    </row>
    <row r="907" spans="1:1" ht="12.75" customHeight="1" x14ac:dyDescent="0.2">
      <c r="A907" s="16"/>
    </row>
    <row r="908" spans="1:1" ht="12.75" customHeight="1" x14ac:dyDescent="0.2">
      <c r="A908" s="16"/>
    </row>
    <row r="909" spans="1:1" ht="12.75" customHeight="1" x14ac:dyDescent="0.2">
      <c r="A909" s="16"/>
    </row>
    <row r="910" spans="1:1" ht="12.75" customHeight="1" x14ac:dyDescent="0.2">
      <c r="A910" s="16"/>
    </row>
    <row r="911" spans="1:1" ht="12.75" customHeight="1" x14ac:dyDescent="0.2">
      <c r="A911" s="16"/>
    </row>
    <row r="912" spans="1:1" ht="12.75" customHeight="1" x14ac:dyDescent="0.2">
      <c r="A912" s="16"/>
    </row>
    <row r="913" spans="1:1" ht="12.75" customHeight="1" x14ac:dyDescent="0.2">
      <c r="A913" s="16"/>
    </row>
    <row r="914" spans="1:1" ht="12.75" customHeight="1" x14ac:dyDescent="0.2">
      <c r="A914" s="16"/>
    </row>
    <row r="915" spans="1:1" ht="12.75" customHeight="1" x14ac:dyDescent="0.2">
      <c r="A915" s="16"/>
    </row>
    <row r="916" spans="1:1" ht="12.75" customHeight="1" x14ac:dyDescent="0.2">
      <c r="A916" s="16"/>
    </row>
    <row r="917" spans="1:1" ht="12.75" customHeight="1" x14ac:dyDescent="0.2">
      <c r="A917" s="16"/>
    </row>
    <row r="918" spans="1:1" ht="12.75" customHeight="1" x14ac:dyDescent="0.2">
      <c r="A918" s="16"/>
    </row>
    <row r="919" spans="1:1" ht="12.75" customHeight="1" x14ac:dyDescent="0.2">
      <c r="A919" s="16"/>
    </row>
    <row r="920" spans="1:1" ht="12.75" customHeight="1" x14ac:dyDescent="0.2">
      <c r="A920" s="16"/>
    </row>
    <row r="921" spans="1:1" ht="12.75" customHeight="1" x14ac:dyDescent="0.2">
      <c r="A921" s="16"/>
    </row>
    <row r="922" spans="1:1" ht="12.75" customHeight="1" x14ac:dyDescent="0.2">
      <c r="A922" s="16"/>
    </row>
    <row r="923" spans="1:1" ht="12.75" customHeight="1" x14ac:dyDescent="0.2">
      <c r="A923" s="16"/>
    </row>
    <row r="924" spans="1:1" ht="12.75" customHeight="1" x14ac:dyDescent="0.2">
      <c r="A924" s="16"/>
    </row>
    <row r="925" spans="1:1" ht="12.75" customHeight="1" x14ac:dyDescent="0.2">
      <c r="A925" s="16"/>
    </row>
    <row r="926" spans="1:1" ht="12.75" customHeight="1" x14ac:dyDescent="0.2">
      <c r="A926" s="16"/>
    </row>
    <row r="927" spans="1:1" ht="12.75" customHeight="1" x14ac:dyDescent="0.2">
      <c r="A927" s="16"/>
    </row>
    <row r="928" spans="1:1" ht="12.75" customHeight="1" x14ac:dyDescent="0.2">
      <c r="A928" s="16"/>
    </row>
    <row r="929" spans="1:1" ht="12.75" customHeight="1" x14ac:dyDescent="0.2">
      <c r="A929" s="16"/>
    </row>
    <row r="930" spans="1:1" ht="12.75" customHeight="1" x14ac:dyDescent="0.2">
      <c r="A930" s="16"/>
    </row>
    <row r="931" spans="1:1" ht="12.75" customHeight="1" x14ac:dyDescent="0.2">
      <c r="A931" s="16"/>
    </row>
    <row r="932" spans="1:1" ht="12.75" customHeight="1" x14ac:dyDescent="0.2">
      <c r="A932" s="16"/>
    </row>
    <row r="933" spans="1:1" ht="12.75" customHeight="1" x14ac:dyDescent="0.2">
      <c r="A933" s="16"/>
    </row>
    <row r="934" spans="1:1" ht="12.75" customHeight="1" x14ac:dyDescent="0.2">
      <c r="A934" s="16"/>
    </row>
    <row r="935" spans="1:1" ht="12.75" customHeight="1" x14ac:dyDescent="0.2">
      <c r="A935" s="16"/>
    </row>
    <row r="936" spans="1:1" ht="12.75" customHeight="1" x14ac:dyDescent="0.2">
      <c r="A936" s="16"/>
    </row>
    <row r="937" spans="1:1" ht="12.75" customHeight="1" x14ac:dyDescent="0.2">
      <c r="A937" s="16"/>
    </row>
    <row r="938" spans="1:1" ht="12.75" customHeight="1" x14ac:dyDescent="0.2">
      <c r="A938" s="16"/>
    </row>
    <row r="939" spans="1:1" ht="12.75" customHeight="1" x14ac:dyDescent="0.2">
      <c r="A939" s="16"/>
    </row>
    <row r="940" spans="1:1" ht="12.75" customHeight="1" x14ac:dyDescent="0.2">
      <c r="A940" s="16"/>
    </row>
    <row r="941" spans="1:1" ht="12.75" customHeight="1" x14ac:dyDescent="0.2">
      <c r="A941" s="16"/>
    </row>
    <row r="942" spans="1:1" ht="12.75" customHeight="1" x14ac:dyDescent="0.2">
      <c r="A942" s="16"/>
    </row>
    <row r="943" spans="1:1" ht="12.75" customHeight="1" x14ac:dyDescent="0.2">
      <c r="A943" s="16"/>
    </row>
    <row r="944" spans="1:1" ht="12.75" customHeight="1" x14ac:dyDescent="0.2">
      <c r="A944" s="16"/>
    </row>
    <row r="945" spans="1:1" ht="12.75" customHeight="1" x14ac:dyDescent="0.2">
      <c r="A945" s="16"/>
    </row>
    <row r="946" spans="1:1" ht="12.75" customHeight="1" x14ac:dyDescent="0.2">
      <c r="A946" s="16"/>
    </row>
    <row r="947" spans="1:1" ht="12.75" customHeight="1" x14ac:dyDescent="0.2">
      <c r="A947" s="16"/>
    </row>
    <row r="948" spans="1:1" ht="12.75" customHeight="1" x14ac:dyDescent="0.2">
      <c r="A948" s="16"/>
    </row>
    <row r="949" spans="1:1" ht="12.75" customHeight="1" x14ac:dyDescent="0.2">
      <c r="A949" s="16"/>
    </row>
    <row r="950" spans="1:1" ht="12.75" customHeight="1" x14ac:dyDescent="0.2">
      <c r="A950" s="16"/>
    </row>
    <row r="951" spans="1:1" ht="12.75" customHeight="1" x14ac:dyDescent="0.2">
      <c r="A951" s="16"/>
    </row>
    <row r="952" spans="1:1" ht="12.75" customHeight="1" x14ac:dyDescent="0.2">
      <c r="A952" s="16"/>
    </row>
    <row r="953" spans="1:1" ht="12.75" customHeight="1" x14ac:dyDescent="0.2">
      <c r="A953" s="16"/>
    </row>
    <row r="954" spans="1:1" ht="12.75" customHeight="1" x14ac:dyDescent="0.2">
      <c r="A954" s="16"/>
    </row>
    <row r="955" spans="1:1" ht="12.75" customHeight="1" x14ac:dyDescent="0.2">
      <c r="A955" s="16"/>
    </row>
    <row r="956" spans="1:1" ht="12.75" customHeight="1" x14ac:dyDescent="0.2">
      <c r="A956" s="16"/>
    </row>
    <row r="957" spans="1:1" ht="12.75" customHeight="1" x14ac:dyDescent="0.2">
      <c r="A957" s="16"/>
    </row>
    <row r="958" spans="1:1" ht="12.75" customHeight="1" x14ac:dyDescent="0.2">
      <c r="A958" s="16"/>
    </row>
    <row r="959" spans="1:1" ht="12.75" customHeight="1" x14ac:dyDescent="0.2">
      <c r="A959" s="16"/>
    </row>
    <row r="960" spans="1:1" ht="12.75" customHeight="1" x14ac:dyDescent="0.2">
      <c r="A960" s="16"/>
    </row>
    <row r="961" spans="1:1" ht="12.75" customHeight="1" x14ac:dyDescent="0.2">
      <c r="A961" s="16"/>
    </row>
    <row r="962" spans="1:1" ht="12.75" customHeight="1" x14ac:dyDescent="0.2">
      <c r="A962" s="16"/>
    </row>
    <row r="963" spans="1:1" ht="12.75" customHeight="1" x14ac:dyDescent="0.2">
      <c r="A963" s="16"/>
    </row>
    <row r="964" spans="1:1" ht="12.75" customHeight="1" x14ac:dyDescent="0.2">
      <c r="A964" s="16"/>
    </row>
    <row r="965" spans="1:1" ht="12.75" customHeight="1" x14ac:dyDescent="0.2">
      <c r="A965" s="16"/>
    </row>
    <row r="966" spans="1:1" ht="12.75" customHeight="1" x14ac:dyDescent="0.2">
      <c r="A966" s="16"/>
    </row>
    <row r="967" spans="1:1" ht="12.75" customHeight="1" x14ac:dyDescent="0.2">
      <c r="A967" s="16"/>
    </row>
    <row r="968" spans="1:1" ht="12.75" customHeight="1" x14ac:dyDescent="0.2">
      <c r="A968" s="16"/>
    </row>
    <row r="969" spans="1:1" ht="12.75" customHeight="1" x14ac:dyDescent="0.2">
      <c r="A969" s="16"/>
    </row>
    <row r="970" spans="1:1" ht="12.75" customHeight="1" x14ac:dyDescent="0.2">
      <c r="A970" s="16"/>
    </row>
    <row r="971" spans="1:1" ht="12.75" customHeight="1" x14ac:dyDescent="0.2">
      <c r="A971" s="16"/>
    </row>
    <row r="972" spans="1:1" ht="12.75" customHeight="1" x14ac:dyDescent="0.2">
      <c r="A972" s="16"/>
    </row>
    <row r="973" spans="1:1" ht="12.75" customHeight="1" x14ac:dyDescent="0.2">
      <c r="A973" s="16"/>
    </row>
    <row r="974" spans="1:1" ht="12.75" customHeight="1" x14ac:dyDescent="0.2">
      <c r="A974" s="16"/>
    </row>
    <row r="975" spans="1:1" ht="12.75" customHeight="1" x14ac:dyDescent="0.2">
      <c r="A975" s="16"/>
    </row>
  </sheetData>
  <sheetProtection algorithmName="SHA-512" hashValue="sZu2IuNfQxRNmliUSlmD862vKFwzTbUOwPRTzqEUjSOMeZgYMNVvDRKXP/9Vf4rUo46AkmZHI3mGAqrPXosdWQ==" saltValue="lWNUePg/gPeWflpEtEhVgQ==" spinCount="100000" sheet="1" objects="1" scenarios="1" selectLockedCells="1" selectUnlockedCells="1"/>
  <mergeCells count="4">
    <mergeCell ref="B1:C1"/>
    <mergeCell ref="A2:A5"/>
    <mergeCell ref="A6:C6"/>
    <mergeCell ref="B7:C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
  <sheetViews>
    <sheetView zoomScale="80" zoomScaleNormal="80" workbookViewId="0">
      <selection activeCell="B10" sqref="B10"/>
    </sheetView>
  </sheetViews>
  <sheetFormatPr defaultColWidth="8.5703125" defaultRowHeight="15" x14ac:dyDescent="0.25"/>
  <cols>
    <col min="1" max="1" width="4.5703125" style="18" customWidth="1"/>
    <col min="2" max="2" width="25.5703125" style="17" customWidth="1"/>
    <col min="3" max="3" width="29" style="17" bestFit="1" customWidth="1"/>
    <col min="4" max="4" width="13.42578125" style="17" bestFit="1" customWidth="1"/>
    <col min="5" max="5" width="32.5703125" style="17" bestFit="1" customWidth="1"/>
    <col min="6" max="6" width="32.5703125" style="17" customWidth="1"/>
    <col min="7" max="7" width="16.5703125" style="17" bestFit="1" customWidth="1"/>
    <col min="8" max="9" width="16.5703125" style="17" customWidth="1"/>
    <col min="10" max="10" width="14.42578125" style="17" customWidth="1"/>
    <col min="11" max="11" width="16.5703125" style="17" customWidth="1"/>
    <col min="12" max="12" width="15.42578125" style="17" bestFit="1" customWidth="1"/>
    <col min="13" max="13" width="10.5703125" style="17" customWidth="1"/>
    <col min="14" max="14" width="14.42578125" style="17" bestFit="1" customWidth="1"/>
    <col min="15" max="15" width="12.5703125" style="17" bestFit="1" customWidth="1"/>
    <col min="16" max="16" width="24.42578125" customWidth="1"/>
    <col min="17" max="17" width="18.5703125" style="17" customWidth="1"/>
    <col min="18" max="16384" width="8.5703125" style="17"/>
  </cols>
  <sheetData>
    <row r="1" spans="1:16" x14ac:dyDescent="0.25">
      <c r="A1" s="196" t="s">
        <v>56</v>
      </c>
      <c r="B1" s="197" t="s">
        <v>58</v>
      </c>
      <c r="C1" s="197" t="s">
        <v>147</v>
      </c>
      <c r="D1" s="197" t="s">
        <v>51</v>
      </c>
      <c r="E1" s="197" t="s">
        <v>52</v>
      </c>
      <c r="F1" s="197" t="s">
        <v>106</v>
      </c>
      <c r="G1" s="197" t="s">
        <v>53</v>
      </c>
      <c r="H1" s="198" t="s">
        <v>90</v>
      </c>
      <c r="I1" s="198" t="s">
        <v>92</v>
      </c>
      <c r="J1" s="198" t="s">
        <v>108</v>
      </c>
      <c r="K1" s="198" t="s">
        <v>109</v>
      </c>
      <c r="L1" s="197" t="s">
        <v>34</v>
      </c>
      <c r="M1" s="197" t="s">
        <v>35</v>
      </c>
      <c r="N1" s="197" t="s">
        <v>32</v>
      </c>
      <c r="O1" s="197" t="s">
        <v>33</v>
      </c>
      <c r="P1" s="197" t="s">
        <v>54</v>
      </c>
    </row>
    <row r="2" spans="1:16" ht="75" customHeight="1" x14ac:dyDescent="0.25">
      <c r="A2" s="96" t="s">
        <v>281</v>
      </c>
      <c r="B2" s="97" t="s">
        <v>73</v>
      </c>
      <c r="C2" s="97" t="str">
        <f>Tabulka5[[#This Row],[ID]]&amp;": "&amp;Tabulka4[[#This Row],[Typové primární aktivum]]</f>
        <v>S1: Služba certifikace senzorů</v>
      </c>
      <c r="D2" s="97" t="s">
        <v>55</v>
      </c>
      <c r="E2" s="97" t="s">
        <v>74</v>
      </c>
      <c r="F2" s="98" t="s">
        <v>229</v>
      </c>
      <c r="G2" s="97" t="s">
        <v>230</v>
      </c>
      <c r="H2" s="98" t="s">
        <v>91</v>
      </c>
      <c r="I2" s="98" t="s">
        <v>93</v>
      </c>
      <c r="J2" s="98" t="s">
        <v>91</v>
      </c>
      <c r="K2" s="98" t="s">
        <v>91</v>
      </c>
      <c r="L2" s="99">
        <v>3</v>
      </c>
      <c r="M2" s="100">
        <v>4</v>
      </c>
      <c r="N2" s="99">
        <v>3</v>
      </c>
      <c r="O2" s="99">
        <v>3</v>
      </c>
      <c r="P2" s="97"/>
    </row>
    <row r="3" spans="1:16" x14ac:dyDescent="0.25">
      <c r="A3" s="27"/>
      <c r="B3" s="24"/>
      <c r="C3" s="24"/>
      <c r="D3" s="24"/>
      <c r="E3" s="24"/>
      <c r="F3" s="24"/>
      <c r="G3" s="24"/>
      <c r="H3" s="24"/>
      <c r="I3" s="25"/>
      <c r="J3" s="25"/>
      <c r="K3" s="25"/>
      <c r="L3" s="26"/>
      <c r="M3" s="26"/>
      <c r="N3" s="26"/>
      <c r="O3" s="26"/>
      <c r="P3" s="24"/>
    </row>
    <row r="4" spans="1:16" x14ac:dyDescent="0.25">
      <c r="A4" s="27"/>
      <c r="B4" s="24"/>
      <c r="C4" s="28"/>
      <c r="D4" s="24"/>
      <c r="E4" s="24"/>
      <c r="F4" s="24"/>
      <c r="G4" s="24"/>
      <c r="H4" s="24"/>
      <c r="I4" s="25"/>
      <c r="J4" s="25"/>
      <c r="K4" s="25"/>
      <c r="L4" s="26"/>
      <c r="M4" s="26"/>
      <c r="N4" s="26"/>
      <c r="O4" s="26"/>
      <c r="P4" s="24"/>
    </row>
    <row r="5" spans="1:16" x14ac:dyDescent="0.25">
      <c r="A5" s="27"/>
      <c r="B5" s="24"/>
      <c r="C5" s="28"/>
      <c r="D5" s="24"/>
      <c r="E5" s="24"/>
      <c r="F5" s="24"/>
      <c r="G5" s="24"/>
      <c r="H5" s="24"/>
      <c r="I5" s="25"/>
      <c r="J5" s="25"/>
      <c r="K5" s="25"/>
      <c r="L5" s="26"/>
      <c r="M5" s="26"/>
      <c r="N5" s="26"/>
      <c r="O5" s="26"/>
      <c r="P5" s="24"/>
    </row>
    <row r="6" spans="1:16" x14ac:dyDescent="0.25">
      <c r="A6" s="27"/>
      <c r="B6" s="24"/>
      <c r="C6" s="28"/>
      <c r="D6" s="24"/>
      <c r="E6" s="24"/>
      <c r="F6" s="24"/>
      <c r="G6" s="24"/>
      <c r="H6" s="24"/>
      <c r="I6" s="25"/>
      <c r="J6" s="25"/>
      <c r="K6" s="25"/>
      <c r="L6" s="26"/>
      <c r="M6" s="26"/>
      <c r="N6" s="26"/>
      <c r="O6" s="26"/>
      <c r="P6" s="24"/>
    </row>
  </sheetData>
  <sheetProtection algorithmName="SHA-512" hashValue="EtK8FLCYJrDc+bJfIGJznSFdXa/xiJjmoPSjU8Y6NfalFYOSMviVr39JA401hadeTdzD1Mu3FFe+Ms8zBSvtIA==" saltValue="iuB/jednETTaNxxiaaZ/fQ==" spinCount="100000" sheet="1" objects="1" scenarios="1" selectLockedCells="1" selectUnlockedCells="1"/>
  <phoneticPr fontId="25" type="noConversion"/>
  <conditionalFormatting sqref="L2:O2">
    <cfRule type="cellIs" dxfId="1115" priority="2" operator="equal">
      <formula>4</formula>
    </cfRule>
    <cfRule type="cellIs" dxfId="1114" priority="3" operator="equal">
      <formula>3</formula>
    </cfRule>
    <cfRule type="cellIs" dxfId="1113" priority="4" operator="equal">
      <formula>2</formula>
    </cfRule>
    <cfRule type="cellIs" dxfId="1112" priority="5" operator="equal">
      <formula>1</formula>
    </cfRule>
  </conditionalFormatting>
  <conditionalFormatting sqref="H2:I2">
    <cfRule type="cellIs" dxfId="1111" priority="1" operator="equal">
      <formula>"ano"</formula>
    </cfRule>
  </conditionalFormatting>
  <dataValidations count="2">
    <dataValidation type="list" allowBlank="1" showInputMessage="1" showErrorMessage="1" sqref="D2" xr:uid="{00000000-0002-0000-0300-000000000000}">
      <formula1>"informace, služba"</formula1>
    </dataValidation>
    <dataValidation type="list" allowBlank="1" showInputMessage="1" showErrorMessage="1" sqref="H2" xr:uid="{00000000-0002-0000-0300-000001000000}">
      <formula1>"ano, ne"</formula1>
    </dataValidation>
  </dataValidations>
  <pageMargins left="0.7" right="0.7" top="0.78740157499999996" bottom="0.78740157499999996" header="0.3" footer="0.3"/>
  <pageSetup paperSize="9" orientation="portrait" horizontalDpi="300" verticalDpi="300" r:id="rId1"/>
  <ignoredErrors>
    <ignoredError sqref="L2" calculatedColumn="1"/>
  </ignoredError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
  <sheetViews>
    <sheetView zoomScale="70" zoomScaleNormal="70" workbookViewId="0">
      <selection sqref="A1:K1"/>
    </sheetView>
  </sheetViews>
  <sheetFormatPr defaultRowHeight="15" x14ac:dyDescent="0.25"/>
  <cols>
    <col min="1" max="1" width="6" bestFit="1" customWidth="1"/>
    <col min="2" max="2" width="14.5703125" customWidth="1"/>
    <col min="3" max="3" width="15" customWidth="1"/>
    <col min="4" max="4" width="27.42578125" customWidth="1"/>
    <col min="5" max="5" width="34.5703125" customWidth="1"/>
    <col min="6" max="6" width="40.42578125" style="20" bestFit="1" customWidth="1"/>
    <col min="7" max="7" width="12.42578125" customWidth="1"/>
    <col min="8" max="8" width="7.5703125" customWidth="1"/>
    <col min="9" max="9" width="11.42578125" customWidth="1"/>
    <col min="10" max="10" width="9.5703125" customWidth="1"/>
    <col min="11" max="11" width="58.140625" customWidth="1"/>
  </cols>
  <sheetData>
    <row r="1" spans="1:11" s="18" customFormat="1" x14ac:dyDescent="0.25">
      <c r="A1" s="194" t="s">
        <v>56</v>
      </c>
      <c r="B1" s="194" t="s">
        <v>76</v>
      </c>
      <c r="C1" s="194" t="s">
        <v>77</v>
      </c>
      <c r="D1" s="194" t="s">
        <v>75</v>
      </c>
      <c r="E1" s="194" t="s">
        <v>147</v>
      </c>
      <c r="F1" s="195" t="s">
        <v>78</v>
      </c>
      <c r="G1" s="194" t="s">
        <v>34</v>
      </c>
      <c r="H1" s="194" t="s">
        <v>35</v>
      </c>
      <c r="I1" s="194" t="s">
        <v>32</v>
      </c>
      <c r="J1" s="194" t="s">
        <v>33</v>
      </c>
      <c r="K1" s="194" t="s">
        <v>54</v>
      </c>
    </row>
    <row r="2" spans="1:11" ht="30" x14ac:dyDescent="0.25">
      <c r="A2" s="190" t="s">
        <v>554</v>
      </c>
      <c r="B2" s="191" t="s">
        <v>83</v>
      </c>
      <c r="C2" s="191" t="s">
        <v>84</v>
      </c>
      <c r="D2" s="191" t="s">
        <v>107</v>
      </c>
      <c r="E2" s="191" t="str">
        <f>Tabulka1[[#This Row],[ID]]&amp;": "&amp;Tabulka1[[#This Row],[Typové podpůrné aktivum]]</f>
        <v>PO1: Switch (přepínač)</v>
      </c>
      <c r="F2" s="191" t="s">
        <v>397</v>
      </c>
      <c r="G2" s="192">
        <f>IF('Hodnoty podpůrných aktiv'!D5&lt;5,1,IF(AND('Hodnoty podpůrných aktiv'!D5&lt;9,'Hodnoty podpůrných aktiv'!D5&gt;4),2,IF(AND('Hodnoty podpůrných aktiv'!D5&lt;13,'Hodnoty podpůrných aktiv'!D5&gt;8),3,4)))</f>
        <v>3</v>
      </c>
      <c r="H2" s="192">
        <f>IF('Hodnoty podpůrných aktiv'!E5&lt;5,1,IF(AND('Hodnoty podpůrných aktiv'!E5&lt;9,'Hodnoty podpůrných aktiv'!E5&gt;4),2,IF(AND('Hodnoty podpůrných aktiv'!E5&lt;13,'Hodnoty podpůrných aktiv'!E5&gt;8),3,4)))</f>
        <v>2</v>
      </c>
      <c r="I2" s="192">
        <f>IF('Hodnoty podpůrných aktiv'!F5&lt;5,1,IF(AND('Hodnoty podpůrných aktiv'!F5&lt;9,'Hodnoty podpůrných aktiv'!F5&gt;4),2,IF(AND('Hodnoty podpůrných aktiv'!F5&lt;13,'Hodnoty podpůrných aktiv'!F5&gt;8),3,4)))</f>
        <v>2</v>
      </c>
      <c r="J2" s="192">
        <f>IF('Hodnoty podpůrných aktiv'!G5&lt;5,1,IF(AND('Hodnoty podpůrných aktiv'!G5&lt;9,'Hodnoty podpůrných aktiv'!G5&gt;4),2,IF(AND('Hodnoty podpůrných aktiv'!G5&lt;13,'Hodnoty podpůrných aktiv'!G5&gt;8),3,4)))</f>
        <v>3</v>
      </c>
      <c r="K2" s="193"/>
    </row>
    <row r="3" spans="1:11" ht="105" x14ac:dyDescent="0.25">
      <c r="A3" s="92" t="s">
        <v>555</v>
      </c>
      <c r="B3" s="93" t="s">
        <v>79</v>
      </c>
      <c r="C3" s="93" t="s">
        <v>80</v>
      </c>
      <c r="D3" s="93" t="s">
        <v>81</v>
      </c>
      <c r="E3" s="93" t="str">
        <f>Tabulka1[[#This Row],[ID]]&amp;": "&amp;Tabulka1[[#This Row],[Typové podpůrné aktivum]]</f>
        <v>PO2: Backup a obslužný server</v>
      </c>
      <c r="F3" s="93" t="s">
        <v>103</v>
      </c>
      <c r="G3" s="94">
        <f>IF('Hodnoty podpůrných aktiv'!D6&lt;5,1,IF(AND('Hodnoty podpůrných aktiv'!D6&lt;9,'Hodnoty podpůrných aktiv'!D6&gt;4),2,IF(AND('Hodnoty podpůrných aktiv'!D6&lt;13,'Hodnoty podpůrných aktiv'!D6&gt;8),3,4)))</f>
        <v>3</v>
      </c>
      <c r="H3" s="94">
        <v>3</v>
      </c>
      <c r="I3" s="94">
        <f>IF('Hodnoty podpůrných aktiv'!F6&lt;5,1,IF(AND('Hodnoty podpůrných aktiv'!F6&lt;9,'Hodnoty podpůrných aktiv'!F6&gt;4),2,IF(AND('Hodnoty podpůrných aktiv'!F6&lt;13,'Hodnoty podpůrných aktiv'!F6&gt;8),3,4)))</f>
        <v>3</v>
      </c>
      <c r="J3" s="94">
        <f>IF('Hodnoty podpůrných aktiv'!G6&lt;5,1,IF(AND('Hodnoty podpůrných aktiv'!G6&lt;9,'Hodnoty podpůrných aktiv'!G6&gt;4),2,IF(AND('Hodnoty podpůrných aktiv'!G6&lt;13,'Hodnoty podpůrných aktiv'!G6&gt;8),3,4)))</f>
        <v>3</v>
      </c>
      <c r="K3" s="95" t="s">
        <v>280</v>
      </c>
    </row>
  </sheetData>
  <sheetProtection algorithmName="SHA-512" hashValue="lTBesRTQ8tnVHObO02Z6tU85ex+hj/PkOwB0etC5y5TjjQHoMfoRnhZrO30X1O55PVPjjJjsC381+ZcgIapPmg==" saltValue="U9KvTsnfYGoq0xur4cSS+A==" spinCount="100000" sheet="1" objects="1" scenarios="1" selectLockedCells="1" selectUnlockedCells="1"/>
  <phoneticPr fontId="25" type="noConversion"/>
  <conditionalFormatting sqref="G2:J3">
    <cfRule type="cellIs" dxfId="1087" priority="1" operator="equal">
      <formula>4</formula>
    </cfRule>
    <cfRule type="cellIs" dxfId="1086" priority="2" operator="equal">
      <formula>3</formula>
    </cfRule>
    <cfRule type="cellIs" dxfId="1085" priority="3" operator="equal">
      <formula>2</formula>
    </cfRule>
    <cfRule type="cellIs" dxfId="1084" priority="4" operator="equal">
      <formula>1</formula>
    </cfRule>
  </conditionalFormatting>
  <pageMargins left="0.7" right="0.7" top="0.78740157499999996" bottom="0.78740157499999996" header="0.3" footer="0.3"/>
  <pageSetup paperSize="9" orientation="portrait" r:id="rId1"/>
  <ignoredErrors>
    <ignoredError sqref="G2:J3"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zoomScale="80" zoomScaleNormal="80" workbookViewId="0">
      <selection activeCell="A5" sqref="A5:A6"/>
    </sheetView>
  </sheetViews>
  <sheetFormatPr defaultColWidth="8.5703125" defaultRowHeight="15" x14ac:dyDescent="0.25"/>
  <cols>
    <col min="1" max="1" width="5.5703125" style="19" customWidth="1"/>
    <col min="2" max="2" width="7.5703125" style="19" customWidth="1"/>
    <col min="3" max="3" width="27.5703125" style="19" bestFit="1" customWidth="1"/>
    <col min="4" max="7" width="12.42578125" style="21" customWidth="1"/>
    <col min="8" max="16384" width="8.5703125" style="19"/>
  </cols>
  <sheetData>
    <row r="1" spans="1:8" ht="14.85" customHeight="1" x14ac:dyDescent="0.25">
      <c r="A1" s="238" t="s">
        <v>94</v>
      </c>
      <c r="B1" s="238"/>
      <c r="C1" s="238"/>
      <c r="D1" s="238" t="s">
        <v>95</v>
      </c>
      <c r="E1" s="238"/>
      <c r="F1" s="238"/>
      <c r="G1" s="238"/>
      <c r="H1" s="187"/>
    </row>
    <row r="2" spans="1:8" x14ac:dyDescent="0.25">
      <c r="A2" s="238"/>
      <c r="B2" s="238"/>
      <c r="C2" s="238"/>
      <c r="D2" s="238" t="s">
        <v>281</v>
      </c>
      <c r="E2" s="238"/>
      <c r="F2" s="238"/>
      <c r="G2" s="238"/>
    </row>
    <row r="3" spans="1:8" ht="41.1" customHeight="1" x14ac:dyDescent="0.25">
      <c r="A3" s="238"/>
      <c r="B3" s="238"/>
      <c r="C3" s="238"/>
      <c r="D3" s="238" t="str">
        <f>'Katalog primárních aktiv'!B2</f>
        <v>Služba certifikace senzorů</v>
      </c>
      <c r="E3" s="238"/>
      <c r="F3" s="238"/>
      <c r="G3" s="238"/>
    </row>
    <row r="4" spans="1:8" ht="57.75" customHeight="1" x14ac:dyDescent="0.25">
      <c r="A4" s="238"/>
      <c r="B4" s="238"/>
      <c r="C4" s="238"/>
      <c r="D4" s="188" t="s">
        <v>97</v>
      </c>
      <c r="E4" s="188" t="s">
        <v>98</v>
      </c>
      <c r="F4" s="188" t="s">
        <v>99</v>
      </c>
      <c r="G4" s="188" t="s">
        <v>100</v>
      </c>
    </row>
    <row r="5" spans="1:8" ht="30" customHeight="1" x14ac:dyDescent="0.25">
      <c r="A5" s="237" t="s">
        <v>96</v>
      </c>
      <c r="B5" s="185" t="str">
        <f>'Katalog podpůrných aktiv'!A2</f>
        <v>PO1</v>
      </c>
      <c r="C5" s="183" t="str">
        <f>'Katalog podpůrných aktiv'!D2</f>
        <v>Switch (přepínač)</v>
      </c>
      <c r="D5" s="166">
        <v>4</v>
      </c>
      <c r="E5" s="166">
        <v>2</v>
      </c>
      <c r="F5" s="166">
        <v>2</v>
      </c>
      <c r="G5" s="166">
        <v>4</v>
      </c>
    </row>
    <row r="6" spans="1:8" ht="30" customHeight="1" x14ac:dyDescent="0.25">
      <c r="A6" s="237"/>
      <c r="B6" s="186" t="str">
        <f>'Katalog podpůrných aktiv'!A3</f>
        <v>PO2</v>
      </c>
      <c r="C6" s="90" t="str">
        <f>'Katalog podpůrných aktiv'!D3</f>
        <v>Backup a obslužný server</v>
      </c>
      <c r="D6" s="75">
        <v>4</v>
      </c>
      <c r="E6" s="75">
        <v>2</v>
      </c>
      <c r="F6" s="75">
        <v>3</v>
      </c>
      <c r="G6" s="75">
        <v>4</v>
      </c>
    </row>
  </sheetData>
  <sheetProtection algorithmName="SHA-512" hashValue="TtOWZI82VtXSqxkfVpEBdCzUQ+fxD1TX2ECG0ikyf4pF651mI3W/KgPoiq2wz0libC3umC8g8jQFO7wtPH/OiQ==" saltValue="EBq+yTQYqDaCTNdMRwgGUg==" spinCount="100000" sheet="1" objects="1" scenarios="1" selectLockedCells="1" selectUnlockedCells="1"/>
  <mergeCells count="5">
    <mergeCell ref="A5:A6"/>
    <mergeCell ref="D2:G2"/>
    <mergeCell ref="D3:G3"/>
    <mergeCell ref="A1:C4"/>
    <mergeCell ref="D1:G1"/>
  </mergeCells>
  <phoneticPr fontId="25" type="noConversion"/>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
  <sheetViews>
    <sheetView zoomScale="80" zoomScaleNormal="80" workbookViewId="0">
      <selection activeCell="A5" sqref="A5:A6"/>
    </sheetView>
  </sheetViews>
  <sheetFormatPr defaultRowHeight="15" x14ac:dyDescent="0.25"/>
  <cols>
    <col min="3" max="3" width="16.42578125" customWidth="1"/>
    <col min="4" max="4" width="13" customWidth="1"/>
    <col min="5" max="7" width="11.42578125" customWidth="1"/>
    <col min="8" max="8" width="13.42578125" customWidth="1"/>
    <col min="9" max="11" width="11.42578125" customWidth="1"/>
  </cols>
  <sheetData>
    <row r="1" spans="1:11" x14ac:dyDescent="0.25">
      <c r="A1" s="238" t="s">
        <v>101</v>
      </c>
      <c r="B1" s="238"/>
      <c r="C1" s="238"/>
      <c r="D1" s="238" t="s">
        <v>102</v>
      </c>
      <c r="E1" s="238"/>
      <c r="F1" s="238"/>
      <c r="G1" s="238"/>
      <c r="H1" s="238" t="s">
        <v>95</v>
      </c>
      <c r="I1" s="238"/>
      <c r="J1" s="238"/>
      <c r="K1" s="238"/>
    </row>
    <row r="2" spans="1:11" x14ac:dyDescent="0.25">
      <c r="A2" s="238"/>
      <c r="B2" s="238"/>
      <c r="C2" s="238"/>
      <c r="D2" s="238"/>
      <c r="E2" s="238"/>
      <c r="F2" s="238"/>
      <c r="G2" s="238"/>
      <c r="H2" s="238" t="s">
        <v>57</v>
      </c>
      <c r="I2" s="238"/>
      <c r="J2" s="238"/>
      <c r="K2" s="238"/>
    </row>
    <row r="3" spans="1:11" ht="29.1" customHeight="1" x14ac:dyDescent="0.25">
      <c r="A3" s="238"/>
      <c r="B3" s="238"/>
      <c r="C3" s="238"/>
      <c r="D3" s="238"/>
      <c r="E3" s="238"/>
      <c r="F3" s="238"/>
      <c r="G3" s="238"/>
      <c r="H3" s="238" t="str">
        <f>'Katalog primárních aktiv'!B2</f>
        <v>Služba certifikace senzorů</v>
      </c>
      <c r="I3" s="238"/>
      <c r="J3" s="238"/>
      <c r="K3" s="238"/>
    </row>
    <row r="4" spans="1:11" x14ac:dyDescent="0.25">
      <c r="A4" s="238"/>
      <c r="B4" s="238"/>
      <c r="C4" s="238"/>
      <c r="D4" s="188" t="s">
        <v>34</v>
      </c>
      <c r="E4" s="188" t="s">
        <v>35</v>
      </c>
      <c r="F4" s="188" t="s">
        <v>32</v>
      </c>
      <c r="G4" s="189" t="s">
        <v>33</v>
      </c>
      <c r="H4" s="188" t="s">
        <v>34</v>
      </c>
      <c r="I4" s="188" t="s">
        <v>35</v>
      </c>
      <c r="J4" s="188" t="s">
        <v>32</v>
      </c>
      <c r="K4" s="189" t="s">
        <v>33</v>
      </c>
    </row>
    <row r="5" spans="1:11" ht="30" customHeight="1" x14ac:dyDescent="0.25">
      <c r="A5" s="237" t="s">
        <v>96</v>
      </c>
      <c r="B5" s="185" t="str">
        <f>'Katalog podpůrných aktiv'!A2</f>
        <v>PO1</v>
      </c>
      <c r="C5" s="183" t="str">
        <f>'Katalog podpůrných aktiv'!D2</f>
        <v>Switch (přepínač)</v>
      </c>
      <c r="D5" s="184">
        <f t="shared" ref="D5:D6" si="0">MAX(H5)</f>
        <v>12</v>
      </c>
      <c r="E5" s="184">
        <f t="shared" ref="E5:E6" si="1">MAX(I5)</f>
        <v>8</v>
      </c>
      <c r="F5" s="184">
        <f t="shared" ref="F5:F6" si="2">MAX(J5)</f>
        <v>6</v>
      </c>
      <c r="G5" s="184">
        <f t="shared" ref="G5:G6" si="3">MAX(K5)</f>
        <v>12</v>
      </c>
      <c r="H5" s="183">
        <f>'Katalog primárních aktiv'!$L$2*Vazby!D5</f>
        <v>12</v>
      </c>
      <c r="I5" s="183">
        <f>'Katalog primárních aktiv'!$M$2*Vazby!E5</f>
        <v>8</v>
      </c>
      <c r="J5" s="183">
        <f>'Katalog primárních aktiv'!$N$2*Vazby!F5</f>
        <v>6</v>
      </c>
      <c r="K5" s="183">
        <f>'Katalog primárních aktiv'!$O$2*Vazby!G5</f>
        <v>12</v>
      </c>
    </row>
    <row r="6" spans="1:11" ht="30" customHeight="1" x14ac:dyDescent="0.25">
      <c r="A6" s="237"/>
      <c r="B6" s="186" t="str">
        <f>'Katalog podpůrných aktiv'!A3</f>
        <v>PO2</v>
      </c>
      <c r="C6" s="90" t="str">
        <f>'Katalog podpůrných aktiv'!D3</f>
        <v>Backup a obslužný server</v>
      </c>
      <c r="D6" s="91">
        <f t="shared" si="0"/>
        <v>12</v>
      </c>
      <c r="E6" s="91">
        <f t="shared" si="1"/>
        <v>8</v>
      </c>
      <c r="F6" s="91">
        <f t="shared" si="2"/>
        <v>9</v>
      </c>
      <c r="G6" s="91">
        <f t="shared" si="3"/>
        <v>12</v>
      </c>
      <c r="H6" s="90">
        <f>'Katalog primárních aktiv'!$L$2*Vazby!D6</f>
        <v>12</v>
      </c>
      <c r="I6" s="90">
        <f>'Katalog primárních aktiv'!$M$2*Vazby!E6</f>
        <v>8</v>
      </c>
      <c r="J6" s="90">
        <f>'Katalog primárních aktiv'!$N$2*Vazby!F6</f>
        <v>9</v>
      </c>
      <c r="K6" s="90">
        <f>'Katalog primárních aktiv'!$O$2*Vazby!G6</f>
        <v>12</v>
      </c>
    </row>
  </sheetData>
  <sheetProtection algorithmName="SHA-512" hashValue="ttVlLqRJnhQNJHlTJyQWVLLEISpfZzH3h5/wukGXsHVUIpPEAE4MRkWGwN8Z4BIyzl7dOYnaHd55R4H7+m4SLg==" saltValue="4I/Ngv/dRn5BAjI/7aoISg==" spinCount="100000" sheet="1" objects="1" scenarios="1" selectLockedCells="1" selectUnlockedCells="1"/>
  <mergeCells count="6">
    <mergeCell ref="A5:A6"/>
    <mergeCell ref="D1:G3"/>
    <mergeCell ref="A1:C4"/>
    <mergeCell ref="H1:K1"/>
    <mergeCell ref="H2:K2"/>
    <mergeCell ref="H3:K3"/>
  </mergeCells>
  <phoneticPr fontId="25"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2"/>
  <sheetViews>
    <sheetView zoomScale="80" zoomScaleNormal="80" workbookViewId="0">
      <selection activeCell="D6" sqref="D6"/>
    </sheetView>
  </sheetViews>
  <sheetFormatPr defaultColWidth="8.7109375" defaultRowHeight="15" x14ac:dyDescent="0.25"/>
  <cols>
    <col min="1" max="1" width="5.42578125" customWidth="1"/>
    <col min="2" max="3" width="23" customWidth="1"/>
    <col min="4" max="4" width="147.5703125" customWidth="1"/>
    <col min="5" max="5" width="14.42578125" bestFit="1" customWidth="1"/>
    <col min="6" max="6" width="14" bestFit="1" customWidth="1"/>
    <col min="7" max="7" width="12.42578125" bestFit="1" customWidth="1"/>
    <col min="8" max="8" width="8" bestFit="1" customWidth="1"/>
    <col min="9" max="10" width="12.5703125" bestFit="1" customWidth="1"/>
  </cols>
  <sheetData>
    <row r="1" spans="1:10" ht="60" x14ac:dyDescent="0.25">
      <c r="A1" s="147" t="s">
        <v>56</v>
      </c>
      <c r="B1" s="147" t="s">
        <v>133</v>
      </c>
      <c r="C1" s="147" t="s">
        <v>335</v>
      </c>
      <c r="D1" s="147" t="s">
        <v>134</v>
      </c>
      <c r="E1" s="147" t="s">
        <v>79</v>
      </c>
      <c r="F1" s="147" t="s">
        <v>85</v>
      </c>
      <c r="G1" s="147" t="s">
        <v>83</v>
      </c>
      <c r="H1" s="147" t="s">
        <v>86</v>
      </c>
      <c r="I1" s="147" t="s">
        <v>87</v>
      </c>
      <c r="J1" s="147" t="s">
        <v>135</v>
      </c>
    </row>
    <row r="2" spans="1:10" ht="210" x14ac:dyDescent="0.25">
      <c r="A2" s="145">
        <v>1</v>
      </c>
      <c r="B2" s="178" t="s">
        <v>136</v>
      </c>
      <c r="C2" s="179" t="str">
        <f>"Z"&amp;A2&amp;": "&amp;B2</f>
        <v>Z1: Nedostatečná údržba aktiv</v>
      </c>
      <c r="D2" s="179" t="s">
        <v>608</v>
      </c>
      <c r="E2" s="180" t="s">
        <v>104</v>
      </c>
      <c r="F2" s="180" t="s">
        <v>104</v>
      </c>
      <c r="G2" s="181" t="s">
        <v>104</v>
      </c>
      <c r="H2" s="180" t="s">
        <v>104</v>
      </c>
      <c r="I2" s="180"/>
      <c r="J2" s="182"/>
    </row>
    <row r="3" spans="1:10" ht="90" x14ac:dyDescent="0.25">
      <c r="A3" s="54">
        <v>2</v>
      </c>
      <c r="B3" s="84" t="s">
        <v>137</v>
      </c>
      <c r="C3" s="85" t="str">
        <f t="shared" ref="C3:C12" si="0">"Z"&amp;A3&amp;": "&amp;B3</f>
        <v>Z2: Zastaralost aktiv</v>
      </c>
      <c r="D3" s="85" t="s">
        <v>256</v>
      </c>
      <c r="E3" s="86" t="s">
        <v>104</v>
      </c>
      <c r="F3" s="86" t="s">
        <v>104</v>
      </c>
      <c r="G3" s="86" t="s">
        <v>104</v>
      </c>
      <c r="H3" s="86" t="s">
        <v>104</v>
      </c>
      <c r="I3" s="69"/>
      <c r="J3" s="69"/>
    </row>
    <row r="4" spans="1:10" ht="105" x14ac:dyDescent="0.25">
      <c r="A4" s="54">
        <v>3</v>
      </c>
      <c r="B4" s="87" t="s">
        <v>231</v>
      </c>
      <c r="C4" s="85" t="str">
        <f t="shared" si="0"/>
        <v>Z3: Nedostatečná ochrana perimetru</v>
      </c>
      <c r="D4" s="88" t="s">
        <v>609</v>
      </c>
      <c r="E4" s="86" t="s">
        <v>104</v>
      </c>
      <c r="F4" s="86" t="s">
        <v>104</v>
      </c>
      <c r="G4" s="86" t="s">
        <v>104</v>
      </c>
      <c r="H4" s="86" t="s">
        <v>104</v>
      </c>
      <c r="I4" s="69"/>
      <c r="J4" s="69"/>
    </row>
    <row r="5" spans="1:10" ht="165" x14ac:dyDescent="0.25">
      <c r="A5" s="54">
        <v>4</v>
      </c>
      <c r="B5" s="84" t="s">
        <v>138</v>
      </c>
      <c r="C5" s="85" t="str">
        <f t="shared" si="0"/>
        <v>Z4: Nedostatečné bezpečnostní povědomí lidských zdrojů</v>
      </c>
      <c r="D5" s="85" t="s">
        <v>624</v>
      </c>
      <c r="E5" s="69"/>
      <c r="F5" s="69"/>
      <c r="G5" s="69"/>
      <c r="H5" s="69"/>
      <c r="I5" s="86" t="s">
        <v>104</v>
      </c>
      <c r="J5" s="86" t="s">
        <v>104</v>
      </c>
    </row>
    <row r="6" spans="1:10" ht="120" x14ac:dyDescent="0.25">
      <c r="A6" s="54">
        <v>5</v>
      </c>
      <c r="B6" s="87" t="s">
        <v>139</v>
      </c>
      <c r="C6" s="85" t="str">
        <f t="shared" si="0"/>
        <v>Z5: Nevhodné nastavení přístupových oprávnění</v>
      </c>
      <c r="D6" s="88" t="s">
        <v>610</v>
      </c>
      <c r="E6" s="86" t="s">
        <v>104</v>
      </c>
      <c r="F6" s="86" t="s">
        <v>104</v>
      </c>
      <c r="G6" s="69" t="s">
        <v>104</v>
      </c>
      <c r="H6" s="86" t="s">
        <v>104</v>
      </c>
      <c r="I6" s="86" t="s">
        <v>104</v>
      </c>
      <c r="J6" s="86" t="s">
        <v>104</v>
      </c>
    </row>
    <row r="7" spans="1:10" ht="120" x14ac:dyDescent="0.25">
      <c r="A7" s="54">
        <v>6</v>
      </c>
      <c r="B7" s="84" t="s">
        <v>140</v>
      </c>
      <c r="C7" s="85" t="str">
        <f t="shared" si="0"/>
        <v>Z6: Nedostatečné monitorování činnosti lidských zdrojů, neschopnost odhalit jejich pochybení, nevhodné nebo závadné způsoby chování</v>
      </c>
      <c r="D7" s="85" t="s">
        <v>257</v>
      </c>
      <c r="E7" s="86" t="s">
        <v>104</v>
      </c>
      <c r="F7" s="86" t="s">
        <v>104</v>
      </c>
      <c r="G7" s="86" t="s">
        <v>104</v>
      </c>
      <c r="H7" s="69"/>
      <c r="I7" s="86" t="s">
        <v>104</v>
      </c>
      <c r="J7" s="69" t="s">
        <v>104</v>
      </c>
    </row>
    <row r="8" spans="1:10" ht="240" x14ac:dyDescent="0.25">
      <c r="A8" s="54">
        <v>7</v>
      </c>
      <c r="B8" s="84" t="s">
        <v>141</v>
      </c>
      <c r="C8" s="85" t="str">
        <f t="shared" si="0"/>
        <v>Z7: Nedostatečné stanovení bezpečnostních pravidel a postupů, nepřesné nebo nejednoznačné vymezení práv a povinností lidských zdrojů</v>
      </c>
      <c r="D8" s="85" t="s">
        <v>611</v>
      </c>
      <c r="E8" s="86" t="s">
        <v>104</v>
      </c>
      <c r="F8" s="86" t="s">
        <v>104</v>
      </c>
      <c r="G8" s="86" t="s">
        <v>104</v>
      </c>
      <c r="H8" s="86" t="s">
        <v>104</v>
      </c>
      <c r="I8" s="86" t="s">
        <v>104</v>
      </c>
      <c r="J8" s="86" t="s">
        <v>104</v>
      </c>
    </row>
    <row r="9" spans="1:10" ht="180" x14ac:dyDescent="0.25">
      <c r="A9" s="54">
        <v>8</v>
      </c>
      <c r="B9" s="87" t="s">
        <v>142</v>
      </c>
      <c r="C9" s="85" t="str">
        <f t="shared" si="0"/>
        <v>Z8: Nedostatečná ochrana aktiv</v>
      </c>
      <c r="D9" s="85" t="s">
        <v>628</v>
      </c>
      <c r="E9" s="86" t="s">
        <v>104</v>
      </c>
      <c r="F9" s="86" t="s">
        <v>104</v>
      </c>
      <c r="G9" s="86" t="s">
        <v>104</v>
      </c>
      <c r="H9" s="86" t="s">
        <v>104</v>
      </c>
      <c r="I9" s="86" t="s">
        <v>104</v>
      </c>
      <c r="J9" s="86" t="s">
        <v>104</v>
      </c>
    </row>
    <row r="10" spans="1:10" ht="120" x14ac:dyDescent="0.25">
      <c r="A10" s="54">
        <v>9</v>
      </c>
      <c r="B10" s="87" t="s">
        <v>143</v>
      </c>
      <c r="C10" s="85" t="str">
        <f t="shared" si="0"/>
        <v>Z9: Nevhodná bezpečnostní architektura</v>
      </c>
      <c r="D10" s="88" t="s">
        <v>612</v>
      </c>
      <c r="E10" s="86" t="s">
        <v>104</v>
      </c>
      <c r="F10" s="86" t="s">
        <v>104</v>
      </c>
      <c r="G10" s="86" t="s">
        <v>104</v>
      </c>
      <c r="H10" s="69"/>
      <c r="I10" s="69"/>
      <c r="J10" s="69"/>
    </row>
    <row r="11" spans="1:10" ht="90" x14ac:dyDescent="0.25">
      <c r="A11" s="54">
        <v>10</v>
      </c>
      <c r="B11" s="87" t="s">
        <v>144</v>
      </c>
      <c r="C11" s="85" t="str">
        <f t="shared" si="0"/>
        <v>Z10: Nedostatečná míra nezávislé kontroly</v>
      </c>
      <c r="D11" s="85" t="s">
        <v>333</v>
      </c>
      <c r="E11" s="86" t="s">
        <v>104</v>
      </c>
      <c r="F11" s="86" t="s">
        <v>104</v>
      </c>
      <c r="G11" s="86" t="s">
        <v>104</v>
      </c>
      <c r="H11" s="86" t="s">
        <v>104</v>
      </c>
      <c r="I11" s="86" t="s">
        <v>104</v>
      </c>
      <c r="J11" s="86" t="s">
        <v>104</v>
      </c>
    </row>
    <row r="12" spans="1:10" ht="60" x14ac:dyDescent="0.25">
      <c r="A12" s="54">
        <v>11</v>
      </c>
      <c r="B12" s="89" t="s">
        <v>129</v>
      </c>
      <c r="C12" s="85" t="str">
        <f t="shared" si="0"/>
        <v>Z11: Nedostatek zaměstnanců s potřebnou odbornou úrovní</v>
      </c>
      <c r="D12" s="55" t="s">
        <v>613</v>
      </c>
      <c r="E12" s="86"/>
      <c r="F12" s="86"/>
      <c r="G12" s="86"/>
      <c r="H12" s="86"/>
      <c r="I12" s="86" t="s">
        <v>104</v>
      </c>
      <c r="J12" s="86" t="s">
        <v>104</v>
      </c>
    </row>
  </sheetData>
  <sheetProtection algorithmName="SHA-512" hashValue="5JbncNpyy4DC7ygeD7g4tuF7L3BUYiiVg24UcP7aj2rtU4Y/JT2gqLav/WibE3JIGwxITuwPvIkrfi36TvJ4bg==" saltValue="yC32w+FxJvJkYyx2aEeUsw==" spinCount="100000" sheet="1" objects="1" scenarios="1" selectLockedCells="1" selectUnlockedCells="1"/>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7"/>
  <sheetViews>
    <sheetView zoomScale="70" zoomScaleNormal="70" workbookViewId="0"/>
  </sheetViews>
  <sheetFormatPr defaultColWidth="8.7109375" defaultRowHeight="15" x14ac:dyDescent="0.25"/>
  <cols>
    <col min="1" max="1" width="5" customWidth="1"/>
    <col min="2" max="3" width="49.5703125" customWidth="1"/>
    <col min="4" max="4" width="80.42578125" customWidth="1"/>
    <col min="5" max="6" width="16.42578125" customWidth="1"/>
    <col min="7" max="9" width="7.7109375" customWidth="1"/>
  </cols>
  <sheetData>
    <row r="1" spans="1:10" ht="60" x14ac:dyDescent="0.25">
      <c r="A1" s="147" t="s">
        <v>56</v>
      </c>
      <c r="B1" s="147" t="s">
        <v>110</v>
      </c>
      <c r="C1" s="147" t="s">
        <v>335</v>
      </c>
      <c r="D1" s="147" t="s">
        <v>111</v>
      </c>
      <c r="E1" s="147" t="s">
        <v>112</v>
      </c>
      <c r="F1" s="147" t="s">
        <v>623</v>
      </c>
      <c r="G1" s="147" t="s">
        <v>115</v>
      </c>
      <c r="H1" s="147" t="s">
        <v>113</v>
      </c>
      <c r="I1" s="147" t="s">
        <v>114</v>
      </c>
    </row>
    <row r="2" spans="1:10" ht="135" x14ac:dyDescent="0.25">
      <c r="A2" s="145">
        <v>1</v>
      </c>
      <c r="B2" s="175" t="s">
        <v>116</v>
      </c>
      <c r="C2" s="175" t="str">
        <f>"H"&amp;A2&amp;": "&amp;B2</f>
        <v>H1: Porušení bezpečnostní politiky, provedení neoprávněných činností, zneužití oprávnění ze strany uživatelů a administrátorů</v>
      </c>
      <c r="D2" s="176" t="s">
        <v>277</v>
      </c>
      <c r="E2" s="175" t="s">
        <v>237</v>
      </c>
      <c r="F2" s="175" t="s">
        <v>278</v>
      </c>
      <c r="G2" s="177" t="s">
        <v>104</v>
      </c>
      <c r="H2" s="177" t="s">
        <v>104</v>
      </c>
      <c r="I2" s="177" t="s">
        <v>104</v>
      </c>
    </row>
    <row r="3" spans="1:10" ht="90" x14ac:dyDescent="0.25">
      <c r="A3" s="54">
        <v>2</v>
      </c>
      <c r="B3" s="58" t="s">
        <v>117</v>
      </c>
      <c r="C3" s="58" t="str">
        <f t="shared" ref="C3:C17" si="0">"H"&amp;A3&amp;": "&amp;B3</f>
        <v>H2: Poškození nebo selhání technického nebo programového vybavení</v>
      </c>
      <c r="D3" s="59" t="s">
        <v>614</v>
      </c>
      <c r="E3" s="60" t="s">
        <v>334</v>
      </c>
      <c r="F3" s="60" t="s">
        <v>279</v>
      </c>
      <c r="G3" s="57" t="s">
        <v>104</v>
      </c>
      <c r="H3" s="57"/>
      <c r="I3" s="57" t="s">
        <v>104</v>
      </c>
    </row>
    <row r="4" spans="1:10" ht="135" x14ac:dyDescent="0.25">
      <c r="A4" s="54">
        <v>3</v>
      </c>
      <c r="B4" s="55" t="s">
        <v>118</v>
      </c>
      <c r="C4" s="55" t="str">
        <f t="shared" si="0"/>
        <v>H3: Zneužití identity fyzické osoby</v>
      </c>
      <c r="D4" s="55" t="s">
        <v>615</v>
      </c>
      <c r="E4" s="55" t="s">
        <v>237</v>
      </c>
      <c r="F4" s="55" t="s">
        <v>278</v>
      </c>
      <c r="G4" s="57"/>
      <c r="H4" s="57" t="s">
        <v>104</v>
      </c>
      <c r="I4" s="57" t="s">
        <v>104</v>
      </c>
    </row>
    <row r="5" spans="1:10" ht="60" x14ac:dyDescent="0.25">
      <c r="A5" s="54">
        <v>4</v>
      </c>
      <c r="B5" s="55" t="s">
        <v>120</v>
      </c>
      <c r="C5" s="55" t="str">
        <f t="shared" si="0"/>
        <v>H4: Užívání programového vybavení v rozporu s licenčními podmínkami</v>
      </c>
      <c r="D5" s="56" t="s">
        <v>254</v>
      </c>
      <c r="E5" s="55" t="s">
        <v>82</v>
      </c>
      <c r="F5" s="55" t="s">
        <v>278</v>
      </c>
      <c r="G5" s="57" t="s">
        <v>104</v>
      </c>
      <c r="H5" s="57"/>
      <c r="I5" s="57" t="s">
        <v>104</v>
      </c>
    </row>
    <row r="6" spans="1:10" ht="75" x14ac:dyDescent="0.25">
      <c r="A6" s="54">
        <v>5</v>
      </c>
      <c r="B6" s="58" t="s">
        <v>236</v>
      </c>
      <c r="C6" s="58" t="str">
        <f t="shared" si="0"/>
        <v xml:space="preserve">H5: Působení škodlivého kódu (například viry, spyware, trojské koně) </v>
      </c>
      <c r="D6" s="58" t="s">
        <v>616</v>
      </c>
      <c r="E6" s="58" t="s">
        <v>237</v>
      </c>
      <c r="F6" s="58" t="s">
        <v>279</v>
      </c>
      <c r="G6" s="57" t="s">
        <v>104</v>
      </c>
      <c r="H6" s="57" t="s">
        <v>104</v>
      </c>
      <c r="I6" s="57" t="s">
        <v>104</v>
      </c>
      <c r="J6" s="36"/>
    </row>
    <row r="7" spans="1:10" ht="120" x14ac:dyDescent="0.25">
      <c r="A7" s="54">
        <v>6</v>
      </c>
      <c r="B7" s="55" t="s">
        <v>121</v>
      </c>
      <c r="C7" s="55" t="str">
        <f t="shared" si="0"/>
        <v>H6: Narušení fyzické bezpečnosti</v>
      </c>
      <c r="D7" s="55" t="s">
        <v>617</v>
      </c>
      <c r="E7" s="55" t="s">
        <v>237</v>
      </c>
      <c r="F7" s="55" t="s">
        <v>278</v>
      </c>
      <c r="G7" s="57" t="s">
        <v>104</v>
      </c>
      <c r="H7" s="57" t="s">
        <v>104</v>
      </c>
      <c r="I7" s="57" t="s">
        <v>104</v>
      </c>
    </row>
    <row r="8" spans="1:10" ht="45" x14ac:dyDescent="0.25">
      <c r="A8" s="54">
        <v>7</v>
      </c>
      <c r="B8" s="55" t="s">
        <v>122</v>
      </c>
      <c r="C8" s="55" t="str">
        <f t="shared" si="0"/>
        <v>H7: Přerušení poskytování služeb elektronických komunikací nebo dodávek elektrické energie</v>
      </c>
      <c r="D8" s="55" t="s">
        <v>244</v>
      </c>
      <c r="E8" s="56" t="s">
        <v>123</v>
      </c>
      <c r="F8" s="56" t="s">
        <v>278</v>
      </c>
      <c r="G8" s="57" t="s">
        <v>104</v>
      </c>
      <c r="H8" s="57"/>
      <c r="I8" s="57" t="s">
        <v>104</v>
      </c>
    </row>
    <row r="9" spans="1:10" ht="75" x14ac:dyDescent="0.25">
      <c r="A9" s="54">
        <v>8</v>
      </c>
      <c r="B9" s="58" t="s">
        <v>124</v>
      </c>
      <c r="C9" s="58" t="str">
        <f t="shared" si="0"/>
        <v>H8: Zneužití nebo neoprávněná modifikace údajů</v>
      </c>
      <c r="D9" s="58" t="s">
        <v>252</v>
      </c>
      <c r="E9" s="58" t="s">
        <v>237</v>
      </c>
      <c r="F9" s="58" t="s">
        <v>279</v>
      </c>
      <c r="G9" s="57" t="s">
        <v>104</v>
      </c>
      <c r="H9" s="57" t="s">
        <v>104</v>
      </c>
      <c r="I9" s="57" t="s">
        <v>104</v>
      </c>
    </row>
    <row r="10" spans="1:10" ht="135" x14ac:dyDescent="0.25">
      <c r="A10" s="54">
        <v>9</v>
      </c>
      <c r="B10" s="58" t="s">
        <v>125</v>
      </c>
      <c r="C10" s="58" t="str">
        <f t="shared" si="0"/>
        <v>H9: Ztráta, odcizení nebo poškození aktiva</v>
      </c>
      <c r="D10" s="58" t="s">
        <v>618</v>
      </c>
      <c r="E10" s="58" t="s">
        <v>237</v>
      </c>
      <c r="F10" s="58" t="s">
        <v>279</v>
      </c>
      <c r="G10" s="57" t="s">
        <v>104</v>
      </c>
      <c r="H10" s="57" t="s">
        <v>104</v>
      </c>
      <c r="I10" s="57"/>
    </row>
    <row r="11" spans="1:10" ht="135" x14ac:dyDescent="0.25">
      <c r="A11" s="54">
        <v>10</v>
      </c>
      <c r="B11" s="55" t="s">
        <v>126</v>
      </c>
      <c r="C11" s="55" t="str">
        <f t="shared" si="0"/>
        <v>H10: Nedodržení smluvního závazku ze strany dodavatele</v>
      </c>
      <c r="D11" s="56" t="s">
        <v>619</v>
      </c>
      <c r="E11" s="55" t="s">
        <v>119</v>
      </c>
      <c r="F11" s="55" t="s">
        <v>278</v>
      </c>
      <c r="G11" s="57" t="s">
        <v>104</v>
      </c>
      <c r="H11" s="57" t="s">
        <v>104</v>
      </c>
      <c r="I11" s="57" t="s">
        <v>104</v>
      </c>
    </row>
    <row r="12" spans="1:10" ht="195" x14ac:dyDescent="0.25">
      <c r="A12" s="54">
        <v>11</v>
      </c>
      <c r="B12" s="55" t="s">
        <v>253</v>
      </c>
      <c r="C12" s="55" t="str">
        <f t="shared" si="0"/>
        <v>H11: Pochybení ze strany zaměstnanců a administrátorů</v>
      </c>
      <c r="D12" s="56" t="s">
        <v>620</v>
      </c>
      <c r="E12" s="55" t="s">
        <v>82</v>
      </c>
      <c r="F12" s="55" t="s">
        <v>278</v>
      </c>
      <c r="G12" s="57" t="s">
        <v>104</v>
      </c>
      <c r="H12" s="57" t="s">
        <v>104</v>
      </c>
      <c r="I12" s="57" t="s">
        <v>104</v>
      </c>
    </row>
    <row r="13" spans="1:10" ht="60" x14ac:dyDescent="0.25">
      <c r="A13" s="54">
        <v>12</v>
      </c>
      <c r="B13" s="58" t="s">
        <v>127</v>
      </c>
      <c r="C13" s="58" t="str">
        <f t="shared" si="0"/>
        <v>H12: Zneužití vnitřních prostředků, sabotáž</v>
      </c>
      <c r="D13" s="58" t="s">
        <v>621</v>
      </c>
      <c r="E13" s="58" t="s">
        <v>237</v>
      </c>
      <c r="F13" s="58" t="s">
        <v>279</v>
      </c>
      <c r="G13" s="57" t="s">
        <v>104</v>
      </c>
      <c r="H13" s="57" t="s">
        <v>104</v>
      </c>
      <c r="I13" s="57" t="s">
        <v>104</v>
      </c>
    </row>
    <row r="14" spans="1:10" ht="90" x14ac:dyDescent="0.25">
      <c r="A14" s="54">
        <v>13</v>
      </c>
      <c r="B14" s="58" t="s">
        <v>128</v>
      </c>
      <c r="C14" s="58" t="str">
        <f t="shared" si="0"/>
        <v>H13: Dlouhodobé přerušení poskytování služeb elektronických komunikací, dodávky elektrické energie nebo jiných důležitých služeb</v>
      </c>
      <c r="D14" s="58" t="s">
        <v>245</v>
      </c>
      <c r="E14" s="58" t="s">
        <v>123</v>
      </c>
      <c r="F14" s="58" t="s">
        <v>279</v>
      </c>
      <c r="G14" s="57" t="s">
        <v>104</v>
      </c>
      <c r="H14" s="57"/>
      <c r="I14" s="57"/>
    </row>
    <row r="15" spans="1:10" ht="195" x14ac:dyDescent="0.25">
      <c r="A15" s="54">
        <v>14</v>
      </c>
      <c r="B15" s="58" t="s">
        <v>130</v>
      </c>
      <c r="C15" s="58" t="str">
        <f t="shared" si="0"/>
        <v xml:space="preserve">H14: Cílený kybernetický útok pomocí sociálního inženýrství, použití špionážních technik </v>
      </c>
      <c r="D15" s="58" t="s">
        <v>625</v>
      </c>
      <c r="E15" s="58" t="s">
        <v>119</v>
      </c>
      <c r="F15" s="58" t="s">
        <v>279</v>
      </c>
      <c r="G15" s="57" t="s">
        <v>104</v>
      </c>
      <c r="H15" s="57" t="s">
        <v>104</v>
      </c>
      <c r="I15" s="57" t="s">
        <v>104</v>
      </c>
    </row>
    <row r="16" spans="1:10" ht="30" x14ac:dyDescent="0.25">
      <c r="A16" s="54">
        <v>15</v>
      </c>
      <c r="B16" s="58" t="s">
        <v>131</v>
      </c>
      <c r="C16" s="58" t="str">
        <f t="shared" si="0"/>
        <v>H15: Zneužití vyměnitelných technických nosičů dat</v>
      </c>
      <c r="D16" s="58" t="s">
        <v>255</v>
      </c>
      <c r="E16" s="58" t="s">
        <v>237</v>
      </c>
      <c r="F16" s="58" t="s">
        <v>279</v>
      </c>
      <c r="G16" s="57"/>
      <c r="H16" s="57" t="s">
        <v>104</v>
      </c>
      <c r="I16" s="57"/>
    </row>
    <row r="17" spans="1:9" ht="120" x14ac:dyDescent="0.25">
      <c r="A17" s="54">
        <v>16</v>
      </c>
      <c r="B17" s="58" t="s">
        <v>132</v>
      </c>
      <c r="C17" s="58" t="str">
        <f t="shared" si="0"/>
        <v>H16: Napadení elektronické komunikace (odposlech, modifikace)</v>
      </c>
      <c r="D17" s="61" t="s">
        <v>622</v>
      </c>
      <c r="E17" s="58" t="s">
        <v>237</v>
      </c>
      <c r="F17" s="58" t="s">
        <v>279</v>
      </c>
      <c r="G17" s="57"/>
      <c r="H17" s="57" t="s">
        <v>104</v>
      </c>
      <c r="I17" s="57" t="s">
        <v>104</v>
      </c>
    </row>
  </sheetData>
  <sheetProtection algorithmName="SHA-512" hashValue="wDTfqJs1tPb64PMzjFoU17UbAfCB8Fy5jIxNO8F/DwwDlFwnDcNc8PP2vn3G1Rf93u1n/iGjRwCFdwjRgpy7/g==" saltValue="egXiaG39yY9Wc6PynyfWTQ==" spinCount="100000" sheet="1" objects="1" scenarios="1" selectLockedCells="1" selectUnlockedCells="1"/>
  <autoFilter ref="A1:I17" xr:uid="{00000000-0009-0000-0000-00000800000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623B5498FCF8647BA7A71C353DE04CF" ma:contentTypeVersion="0" ma:contentTypeDescription="Vytvoří nový dokument" ma:contentTypeScope="" ma:versionID="27e8a018c0b83c58aa152299f86453c9">
  <xsd:schema xmlns:xsd="http://www.w3.org/2001/XMLSchema" xmlns:xs="http://www.w3.org/2001/XMLSchema" xmlns:p="http://schemas.microsoft.com/office/2006/metadata/properties" targetNamespace="http://schemas.microsoft.com/office/2006/metadata/properties" ma:root="true" ma:fieldsID="2ecb93c72f33e94aa0d8973920a8bbe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98C41-090B-44A3-B609-B86E0C5CE91A}">
  <ds:schemaRefs>
    <ds:schemaRef ds:uri="http://schemas.microsoft.com/office/infopath/2007/PartnerControls"/>
    <ds:schemaRef ds:uri="http://purl.org/dc/elements/1.1/"/>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9F1EB3C-4411-436A-A53F-0AC019B55CD4}">
  <ds:schemaRefs>
    <ds:schemaRef ds:uri="http://schemas.microsoft.com/sharepoint/v3/contenttype/forms"/>
  </ds:schemaRefs>
</ds:datastoreItem>
</file>

<file path=customXml/itemProps3.xml><?xml version="1.0" encoding="utf-8"?>
<ds:datastoreItem xmlns:ds="http://schemas.openxmlformats.org/officeDocument/2006/customXml" ds:itemID="{821D9A91-1B7A-4D74-97C0-5CA99D0326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14</vt:i4>
      </vt:variant>
      <vt:variant>
        <vt:lpstr>Pojmenované oblasti</vt:lpstr>
      </vt:variant>
      <vt:variant>
        <vt:i4>1</vt:i4>
      </vt:variant>
    </vt:vector>
  </HeadingPairs>
  <TitlesOfParts>
    <vt:vector size="15" baseType="lpstr">
      <vt:lpstr>Verze</vt:lpstr>
      <vt:lpstr>Tabulky</vt:lpstr>
      <vt:lpstr>Matice dopadu</vt:lpstr>
      <vt:lpstr>Katalog primárních aktiv</vt:lpstr>
      <vt:lpstr>Katalog podpůrných aktiv</vt:lpstr>
      <vt:lpstr>Vazby</vt:lpstr>
      <vt:lpstr>Hodnoty podpůrných aktiv</vt:lpstr>
      <vt:lpstr>Katalog zranitelností</vt:lpstr>
      <vt:lpstr>Katalog hrozeb</vt:lpstr>
      <vt:lpstr>Zranitelnosti vs hrozby</vt:lpstr>
      <vt:lpstr>Katalog rizik</vt:lpstr>
      <vt:lpstr>Suma rizik</vt:lpstr>
      <vt:lpstr>Opatření</vt:lpstr>
      <vt:lpstr>ciselniky</vt:lpstr>
      <vt:lpstr>'Katalog rizik'!_FiltrDatabaze</vt:lpstr>
    </vt:vector>
  </TitlesOfParts>
  <Manager/>
  <Company>Risk Analysis Consultants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Kategorizace cloudových služeb</dc:title>
  <dc:subject/>
  <dc:creator>Libor Široký (2018)</dc:creator>
  <cp:keywords/>
  <dc:description/>
  <cp:lastModifiedBy>Fargačová Tamara</cp:lastModifiedBy>
  <cp:lastPrinted>2017-06-06T12:10:30Z</cp:lastPrinted>
  <dcterms:created xsi:type="dcterms:W3CDTF">2017-01-19T20:28:46Z</dcterms:created>
  <dcterms:modified xsi:type="dcterms:W3CDTF">2022-07-27T09:01:53Z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zdenekj@microsoft.com</vt:lpwstr>
  </property>
  <property fmtid="{D5CDD505-2E9C-101B-9397-08002B2CF9AE}" pid="5" name="MSIP_Label_f42aa342-8706-4288-bd11-ebb85995028c_SetDate">
    <vt:lpwstr>2018-03-04T18:37:10.9856448Z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0x0101006623B5498FCF8647BA7A71C353DE04CF</vt:lpwstr>
  </property>
</Properties>
</file>